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6530" windowHeight="6795" activeTab="0"/>
  </bookViews>
  <sheets>
    <sheet name="Rajasthan" sheetId="1" r:id="rId1"/>
  </sheets>
  <definedNames>
    <definedName name="_xlnm.Print_Area" localSheetId="0">'Rajasthan'!$A$1:$H$1100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104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<sst xmlns="http://schemas.openxmlformats.org/spreadsheetml/2006/main" count="484" uniqueCount="267">
  <si>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</si>
  <si>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</si>
  <si>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</si>
  <si>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</si>
  <si>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</si>
  <si>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</si>
  <si>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</si>
  <si>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</si>
  <si>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</si>
  <si>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</si>
  <si>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</si>
  <si>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</si>
  <si>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</si>
  <si>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</si>
  <si>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</si>
  <si>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</si>
  <si>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</si>
  <si>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</si>
  <si>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</si>
  <si>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</si>
  <si>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</si>
  <si>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</si>
  <si>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</si>
  <si>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</si>
  <si>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</si>
  <si>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</si>
  <si>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</si>
  <si>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</si>
  <si>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</si>
  <si>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</si>
  <si>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</si>
  <si>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</si>
  <si>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</si>
  <si>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</si>
  <si>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</si>
  <si>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</si>
  <si>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</si>
  <si>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</si>
  <si>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</si>
  <si>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</si>
  <si>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</si>
  <si>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</si>
  <si>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</si>
  <si>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</si>
  <si>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</si>
  <si>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</si>
  <si>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</si>
  <si>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</si>
  <si>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</si>
  <si>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</si>
  <si>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</si>
  <si>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</si>
  <si>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</si>
  <si>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</si>
  <si>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</si>
  <si>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</si>
  <si>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</si>
  <si>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</si>
  <si>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</si>
  <si>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</si>
  <si>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</si>
  <si>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</si>
  <si>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</si>
  <si>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</si>
  <si>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</si>
  <si>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</si>
  <si>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</si>
  <si>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</si>
  <si>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</si>
  <si>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</si>
  <si>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</si>
  <si>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</si>
  <si>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</si>
  <si>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</si>
  <si>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</si>
  <si>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</si>
  <si>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</si>
  <si>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</si>
  <si>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</si>
  <si>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</si>
  <si>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</si>
  <si>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</si>
  <si>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</si>
  <si>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</si>
  <si>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</si>
  <si>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</si>
  <si>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</si>
  <si>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</si>
  <si>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</si>
  <si>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</si>
  <si>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</si>
  <si>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</si>
  <si>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</si>
  <si>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</si>
  <si>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</si>
  <si>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</si>
  <si>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</si>
  <si>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</si>
  <si>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</si>
  <si>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</si>
  <si>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</si>
  <si>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</si>
  <si>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</si>
  <si>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</si>
  <si>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</si>
  <si>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</si>
  <si>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</si>
  <si>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</si>
  <si>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</si>
  <si>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</si>
  <si>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Kitchen-cum-Stores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</si>
  <si>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</si>
  <si>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</si>
  <si>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</si>
  <si>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</si>
  <si>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</si>
  <si>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</si>
  <si>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</si>
  <si>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</si>
  <si>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</si>
  <si>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</si>
  <si>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</si>
  <si>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</si>
  <si>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</si>
  <si>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</si>
  <si>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>NCLP</t>
  </si>
  <si>
    <t>Schools</t>
  </si>
  <si>
    <t>Installment</t>
  </si>
  <si>
    <t>Dated</t>
  </si>
  <si>
    <t>Units</t>
  </si>
  <si>
    <t>Amount              (in lakh)</t>
  </si>
  <si>
    <t>Primary + Upper Primary</t>
  </si>
  <si>
    <t>Grand Total</t>
  </si>
  <si>
    <t>9.1) Releasing details</t>
  </si>
  <si>
    <t xml:space="preserve">9.2) Reconciliation of amount sanctioned </t>
  </si>
  <si>
    <t>Total available</t>
  </si>
  <si>
    <t>% available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</si>
  <si>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</si>
  <si>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</si>
  <si>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</si>
  <si>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</si>
  <si>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</si>
  <si>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</si>
  <si>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</si>
  <si>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</si>
  <si>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</si>
  <si>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</si>
  <si>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</si>
  <si>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</si>
  <si>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</si>
  <si>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</si>
  <si>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Achievement (Procured+IP)                                  upto 31.12.09</t>
  </si>
  <si>
    <t>State : Rajasthan</t>
  </si>
  <si>
    <t>Opening Stock as on 1.4.2018</t>
  </si>
  <si>
    <t>Opening Balance as on 01.04.2018</t>
  </si>
  <si>
    <t>Releases for Kitchen sheds by GoI as on 31.03.2019</t>
  </si>
  <si>
    <t>Cosntructed upto 31.03.2019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</si>
  <si>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</si>
  <si>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</si>
  <si>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</si>
  <si>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</si>
  <si>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</si>
  <si>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</si>
  <si>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</si>
  <si>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</si>
  <si>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</si>
  <si>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Chittorgarh</t>
  </si>
  <si>
    <t>Churu</t>
  </si>
  <si>
    <t>Dausa</t>
  </si>
  <si>
    <t>Dholpur</t>
  </si>
  <si>
    <t>Dungarpur</t>
  </si>
  <si>
    <t>Ganganagar</t>
  </si>
  <si>
    <t>Hanumangarh</t>
  </si>
  <si>
    <t>Jaipur</t>
  </si>
  <si>
    <t>Jaiselmer</t>
  </si>
  <si>
    <t>Jalore</t>
  </si>
  <si>
    <t>Jhalawar</t>
  </si>
  <si>
    <t>Jhunjhunu</t>
  </si>
  <si>
    <t>Jodhpur</t>
  </si>
  <si>
    <t>Karauli</t>
  </si>
  <si>
    <t>Kota</t>
  </si>
  <si>
    <t>Nagaur</t>
  </si>
  <si>
    <t>Pali</t>
  </si>
  <si>
    <t>Partapgarh</t>
  </si>
  <si>
    <t>Rajsamand</t>
  </si>
  <si>
    <t>S.Madhopur</t>
  </si>
  <si>
    <t>Sikar</t>
  </si>
  <si>
    <t>Sirohi</t>
  </si>
  <si>
    <t>Tonk</t>
  </si>
  <si>
    <t>Udaipur</t>
  </si>
  <si>
    <t>Section-A : REVIEW OF IMPLEMENTATION OF MDM SCHEME DURING 2019-20</t>
  </si>
  <si>
    <t>(Rs. in lakh)</t>
  </si>
  <si>
    <t>2006-07</t>
  </si>
  <si>
    <t>2007-08</t>
  </si>
  <si>
    <t>2008-09</t>
  </si>
  <si>
    <t>2009-10</t>
  </si>
  <si>
    <t>2006-19</t>
  </si>
  <si>
    <t>2012-13 (Rept)</t>
  </si>
  <si>
    <t>Enrolment as on 31.9.2019</t>
  </si>
  <si>
    <t>No. of children as per PAB Approval for  2019-20</t>
  </si>
  <si>
    <t>No of meals to be served during 2019-20</t>
  </si>
  <si>
    <t>No of meal served during 2019-20</t>
  </si>
  <si>
    <t xml:space="preserve">Opening Stock as on 01.04.2019                                         </t>
  </si>
  <si>
    <t>Opening balance as on 01.4.19</t>
  </si>
  <si>
    <t>Lifting upto 31.03.20</t>
  </si>
  <si>
    <t>OB as on 01.04.2019</t>
  </si>
  <si>
    <t>Annual Work Plan &amp; Budget  (AWP&amp;B) 2020-21</t>
  </si>
  <si>
    <t>MDM PAB Approval for 2019-20</t>
  </si>
  <si>
    <t>Average number of children availed MDM during 2019-20</t>
  </si>
  <si>
    <t>1.3) Number of meals served vis-à-vis PAB approval during 2019-20</t>
  </si>
  <si>
    <t>Allocation for 2019-20</t>
  </si>
  <si>
    <t>Lifting during 2019-20</t>
  </si>
  <si>
    <t>5. Reconciliation of Utilisation and Performance during 2019-20 [PRIMARY+ UPPER PRIMARY]</t>
  </si>
  <si>
    <t>5.2 Reconciliation of Food grains utilisation during 2019-20 (Source data: para 2.7 and 3.7 above)</t>
  </si>
  <si>
    <t>No. of Meals served during 2019-20</t>
  </si>
  <si>
    <t>5.3 Reconciliation of Cooking Cost utilisation during 2019-20 (Source data: para 2.5 and 4.7 above)</t>
  </si>
  <si>
    <t>Released during 2019-20.</t>
  </si>
  <si>
    <t>Allocated for 2019-20</t>
  </si>
  <si>
    <t>9. INFRASTRUCTURE DEVELOPMENT DURING 2019-20 (Primary + Upper primary)</t>
  </si>
  <si>
    <t>Sanctioned by GoI during 2006-07 to 2019-20</t>
  </si>
  <si>
    <t>2.1  Institutions- (Primary) (Source data : Table AT-3A of AWP&amp;B 2020-21)</t>
  </si>
  <si>
    <t>2.2  Institutions- (Primary with Upper Primary) (Source data : Table AT-3B of AWP&amp;B 2020-21)</t>
  </si>
  <si>
    <t>2.2A  Institutions- (Upper Primary) (Source data : Table AT-3C of AWP&amp;B 2020-21)</t>
  </si>
  <si>
    <t>2.3  Coverage Children vs. Enrolment ( Primary) (Source data : Table AT-4 &amp; 5  of AWP&amp;B 2020-21)</t>
  </si>
  <si>
    <t>2.4  Coverage Chidlren vs. Enrolment  ( Up Pry) (Source data : Table AT- 4A &amp; 5-A of AWP&amp;B 2020-21)</t>
  </si>
  <si>
    <t>2.5  No. of children  ( Primary) (Source data : Table AT-5  of AWP&amp;B 2020-21)</t>
  </si>
  <si>
    <t>2.6  No. of children  ( Upper Primary) (Source data : Table AT-5-A of AWP&amp;B 2020-21)</t>
  </si>
  <si>
    <t>2.7 Number of meal to be served and  actual  number of meal served during 2019-20 (Source data: Table AT-5 &amp; 5A of AWP&amp;B 2020-21)</t>
  </si>
  <si>
    <t>Source: Table AT-6 &amp; 6A of AWP&amp;B 2020-21</t>
  </si>
  <si>
    <t>3.5) District-wise Foodgrains availability  as on 31.03.19 (Source data: Table AT-6 &amp; 6A of AWP&amp;B 2020-21)</t>
  </si>
  <si>
    <t>3.7)  District-wise Utilisation of foodgrains (Source data: Table AT-6 &amp; 6A of AWP&amp;B 2020-21)</t>
  </si>
  <si>
    <t>4.3)  District-wise Cooking Cost availability (Source data: Table AT-7 &amp; 7A of AWP&amp;B 2020-21)</t>
  </si>
  <si>
    <t>4.5)  District-wise Utilisation of Cooking cost (Source data: Table AT-7 &amp; 7A of AWP&amp;B 2020-21)</t>
  </si>
  <si>
    <t>7.2) Utilisation of MME during 2019-20 (Source data: Table AT-10 of AWP&amp;B 2020-21)</t>
  </si>
  <si>
    <t>8.2) Utilisation of TA during 2019-20 (Source data: Table AT-9 of AWP&amp;B 2020-21)</t>
  </si>
  <si>
    <t>9.3) Achievement ( under MDM Funds) (Source data: Table AT-10 of AWP&amp;B 2020-21)</t>
  </si>
  <si>
    <t>Enrolment as on 31.09.2019</t>
  </si>
  <si>
    <t xml:space="preserve"> 3.2) District-wise opening balance as on 1.4.2019 (Source data: Table AT-6 &amp; 6A of AWP&amp;B 2020-21)</t>
  </si>
  <si>
    <t xml:space="preserve">Opening Balance as on 01.04.2019                                              </t>
  </si>
  <si>
    <t>Opening Balance as on 01.04.2019</t>
  </si>
  <si>
    <t xml:space="preserve">Unspent Balance as on 31.03.2020                                                 </t>
  </si>
  <si>
    <t xml:space="preserve"> 3.3) District-wise unspent balance as on 31.03.2020 (Source data: Table AT-6 &amp; 6A of AWP&amp;B 2020-21)</t>
  </si>
  <si>
    <t xml:space="preserve"> 4.1.1) District-wise opening balance as on 01.04.2019 (Source data: Table AT-7 &amp; 7A of AWP&amp;B 2020-21)</t>
  </si>
  <si>
    <t xml:space="preserve"> 4.1.2) District-wise unspent  balance as on 31.03.2020 Source data: Table AT-7 &amp; 7A of AWP&amp;B 2020-21)</t>
  </si>
  <si>
    <t xml:space="preserve">Unspent Balance as on 31.03.2020                                                        </t>
  </si>
  <si>
    <t>OB as on 01.4.19</t>
  </si>
  <si>
    <t>(Refer table AT_8 and AT-8A,AWP&amp;B, 2020-21)</t>
  </si>
  <si>
    <t>(Refer table AT_8 and AT-8A, AWP&amp;B, 2020-21)</t>
  </si>
  <si>
    <t>Unspent balance as on 31.03.2020</t>
  </si>
  <si>
    <t>Sactioned during 2006-07 to 2019-20</t>
  </si>
  <si>
    <t>Releases for Kitchen devices by GoI as on 31.03.2020</t>
  </si>
  <si>
    <t>PY &amp; UPY</t>
  </si>
  <si>
    <t>(2006-07)</t>
  </si>
  <si>
    <t>(2007-08)</t>
  </si>
  <si>
    <t>(2008-09)</t>
  </si>
  <si>
    <t>(2009-10)</t>
  </si>
  <si>
    <t>(2010-11)</t>
  </si>
  <si>
    <t>(2011-12)</t>
  </si>
  <si>
    <t>(2012-13)</t>
  </si>
  <si>
    <t>(2013-14)</t>
  </si>
  <si>
    <t>N</t>
  </si>
  <si>
    <t>R</t>
  </si>
  <si>
    <t>(2014-15)</t>
  </si>
  <si>
    <t>2016-17</t>
  </si>
  <si>
    <t>10.1) Releasing details</t>
  </si>
  <si>
    <t xml:space="preserve">10.2) Reconciliation of amount sanctioned </t>
  </si>
  <si>
    <t>10.3) Achievement ( under MDM Funds) (Source data: Table AT-11 of AWP&amp;B 2020-21)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</si>
</sst>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  <numFmt numFmtId="191" formatCode="[$-409]dddd\,\ mmmm\ dd\,\ yyyy"/>
    <numFmt numFmtId="192" formatCode="[$-409]h:mm:ss\ AM/PM"/>
    <numFmt numFmtId="193" formatCode="&quot;$&quot;#,##0.00;[Red]\-&quot;$&quot;#,##0.00"/>
    <numFmt numFmtId="194" formatCode="_-* #,##0.00\ &quot;€&quot;_-;\-* #,##0.00\ &quot;€&quot;_-;_-* &quot;-&quot;??\ &quot;€&quot;_-;_-@_-"/>
    <numFmt numFmtId="195" formatCode="_-* #,##0\ _F_-;\-* #,##0\ _F_-;_-* &quot;-&quot;\ _F_-;_-@_-"/>
    <numFmt numFmtId="196" formatCode="_-* #,##0.00\ _F_-;\-* #,##0.00\ _F_-;_-* &quot;-&quot;??\ _F_-;_-@_-"/>
    <numFmt numFmtId="197" formatCode="&quot;$&quot;#,##0.0000_);\(&quot;$&quot;#,##0.0000\)"/>
    <numFmt numFmtId="198" formatCode="#,##0.00000000;[Red]\-#,##0.00000000"/>
    <numFmt numFmtId="199" formatCode="mm/dd/yy"/>
    <numFmt numFmtId="200" formatCode="_ &quot;Fr.&quot;\ * #,##0_ ;_ &quot;Fr.&quot;\ * \-#,##0_ ;_ &quot;Fr.&quot;\ * &quot;-&quot;_ ;_ @_ "/>
    <numFmt numFmtId="201" formatCode="_ &quot;Fr.&quot;\ * #,##0.00_ ;_ &quot;Fr.&quot;\ * \-#,##0.00_ ;_ &quot;Fr.&quot;\ * &quot;-&quot;??_ ;_ @_ 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&quot;\&quot;#,##0.00;[Red]&quot;\&quot;\-#,##0.00"/>
    <numFmt numFmtId="205" formatCode="&quot;\&quot;#,##0;[Red]&quot;\&quot;\-#,##0"/>
  </numFmts>
  <fonts count="9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u val="single"/>
      <sz val="11"/>
      <name val="Cambria"/>
      <family val="1"/>
    </font>
    <font>
      <b/>
      <sz val="11"/>
      <name val="Arial"/>
      <family val="2"/>
    </font>
    <font>
      <b/>
      <i/>
      <sz val="11"/>
      <name val="Cambria"/>
      <family val="1"/>
    </font>
    <font>
      <i/>
      <sz val="11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b/>
      <sz val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b/>
      <sz val="12"/>
      <name val="Arial"/>
      <family val="2"/>
    </font>
    <font>
      <sz val="11"/>
      <name val="‚l‚r ‚oƒSƒVƒbƒN"/>
      <family val="3"/>
    </font>
    <font>
      <sz val="12"/>
      <name val="¹UAAA¼"/>
      <family val="3"/>
    </font>
    <font>
      <sz val="7"/>
      <name val="Helv"/>
      <family val="0"/>
    </font>
    <font>
      <sz val="12"/>
      <name val="Tms Rmn"/>
      <family val="0"/>
    </font>
    <font>
      <b/>
      <sz val="10"/>
      <name val="MS Sans Serif"/>
      <family val="2"/>
    </font>
    <font>
      <sz val="14"/>
      <name val="Cordia New"/>
      <family val="2"/>
    </font>
    <font>
      <sz val="11"/>
      <name val="Tms Rm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color indexed="9"/>
      <name val="Tms Rmn"/>
      <family val="0"/>
    </font>
    <font>
      <u val="single"/>
      <sz val="7"/>
      <color indexed="12"/>
      <name val="Arial"/>
      <family val="2"/>
    </font>
    <font>
      <sz val="14"/>
      <name val="Arjun"/>
      <family val="0"/>
    </font>
    <font>
      <sz val="7"/>
      <name val="Small Fonts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8"/>
      <name val="MS Shell Dlg 2"/>
      <family val="0"/>
    </font>
    <font>
      <sz val="7"/>
      <color indexed="10"/>
      <name val="Helv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1"/>
      <name val="Calibri"/>
      <family val="2"/>
    </font>
    <font>
      <u val="single"/>
      <sz val="10"/>
      <color indexed="20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33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72" fillId="2" borderId="0" applyNumberFormat="0" applyBorder="0" applyAlignment="0" applyProtection="0"/>
    <xf numFmtId="0" fontId="1" fillId="3" borderId="0" applyNumberFormat="0" applyBorder="0" applyAlignment="0" applyProtection="0"/>
    <xf numFmtId="0" fontId="72" fillId="4" borderId="0" applyNumberFormat="0" applyBorder="0" applyAlignment="0" applyProtection="0"/>
    <xf numFmtId="0" fontId="1" fillId="5" borderId="0" applyNumberFormat="0" applyBorder="0" applyAlignment="0" applyProtection="0"/>
    <xf numFmtId="0" fontId="72" fillId="6" borderId="0" applyNumberFormat="0" applyBorder="0" applyAlignment="0" applyProtection="0"/>
    <xf numFmtId="0" fontId="1" fillId="7" borderId="0" applyNumberFormat="0" applyBorder="0" applyAlignment="0" applyProtection="0"/>
    <xf numFmtId="0" fontId="72" fillId="8" borderId="0" applyNumberFormat="0" applyBorder="0" applyAlignment="0" applyProtection="0"/>
    <xf numFmtId="0" fontId="1" fillId="9" borderId="0" applyNumberFormat="0" applyBorder="0" applyAlignment="0" applyProtection="0"/>
    <xf numFmtId="0" fontId="72" fillId="10" borderId="0" applyNumberFormat="0" applyBorder="0" applyAlignment="0" applyProtection="0"/>
    <xf numFmtId="0" fontId="1" fillId="11" borderId="0" applyNumberFormat="0" applyBorder="0" applyAlignment="0" applyProtection="0"/>
    <xf numFmtId="0" fontId="72" fillId="12" borderId="0" applyNumberFormat="0" applyBorder="0" applyAlignment="0" applyProtection="0"/>
    <xf numFmtId="0" fontId="1" fillId="13" borderId="0" applyNumberFormat="0" applyBorder="0" applyAlignment="0" applyProtection="0"/>
    <xf numFmtId="0" fontId="72" fillId="14" borderId="0" applyNumberFormat="0" applyBorder="0" applyAlignment="0" applyProtection="0"/>
    <xf numFmtId="0" fontId="1" fillId="15" borderId="0" applyNumberFormat="0" applyBorder="0" applyAlignment="0" applyProtection="0"/>
    <xf numFmtId="0" fontId="72" fillId="16" borderId="0" applyNumberFormat="0" applyBorder="0" applyAlignment="0" applyProtection="0"/>
    <xf numFmtId="0" fontId="1" fillId="17" borderId="0" applyNumberFormat="0" applyBorder="0" applyAlignment="0" applyProtection="0"/>
    <xf numFmtId="0" fontId="72" fillId="18" borderId="0" applyNumberFormat="0" applyBorder="0" applyAlignment="0" applyProtection="0"/>
    <xf numFmtId="0" fontId="1" fillId="19" borderId="0" applyNumberFormat="0" applyBorder="0" applyAlignment="0" applyProtection="0"/>
    <xf numFmtId="0" fontId="72" fillId="20" borderId="0" applyNumberFormat="0" applyBorder="0" applyAlignment="0" applyProtection="0"/>
    <xf numFmtId="0" fontId="1" fillId="9" borderId="0" applyNumberFormat="0" applyBorder="0" applyAlignment="0" applyProtection="0"/>
    <xf numFmtId="0" fontId="72" fillId="21" borderId="0" applyNumberFormat="0" applyBorder="0" applyAlignment="0" applyProtection="0"/>
    <xf numFmtId="0" fontId="1" fillId="15" borderId="0" applyNumberFormat="0" applyBorder="0" applyAlignment="0" applyProtection="0"/>
    <xf numFmtId="0" fontId="72" fillId="22" borderId="0" applyNumberFormat="0" applyBorder="0" applyAlignment="0" applyProtection="0"/>
    <xf numFmtId="0" fontId="1" fillId="23" borderId="0" applyNumberFormat="0" applyBorder="0" applyAlignment="0" applyProtection="0"/>
    <xf numFmtId="0" fontId="73" fillId="24" borderId="0" applyNumberFormat="0" applyBorder="0" applyAlignment="0" applyProtection="0"/>
    <xf numFmtId="0" fontId="22" fillId="25" borderId="0" applyNumberFormat="0" applyBorder="0" applyAlignment="0" applyProtection="0"/>
    <xf numFmtId="0" fontId="73" fillId="26" borderId="0" applyNumberFormat="0" applyBorder="0" applyAlignment="0" applyProtection="0"/>
    <xf numFmtId="0" fontId="22" fillId="17" borderId="0" applyNumberFormat="0" applyBorder="0" applyAlignment="0" applyProtection="0"/>
    <xf numFmtId="0" fontId="73" fillId="27" borderId="0" applyNumberFormat="0" applyBorder="0" applyAlignment="0" applyProtection="0"/>
    <xf numFmtId="0" fontId="22" fillId="19" borderId="0" applyNumberFormat="0" applyBorder="0" applyAlignment="0" applyProtection="0"/>
    <xf numFmtId="0" fontId="73" fillId="28" borderId="0" applyNumberFormat="0" applyBorder="0" applyAlignment="0" applyProtection="0"/>
    <xf numFmtId="0" fontId="22" fillId="29" borderId="0" applyNumberFormat="0" applyBorder="0" applyAlignment="0" applyProtection="0"/>
    <xf numFmtId="0" fontId="73" fillId="30" borderId="0" applyNumberFormat="0" applyBorder="0" applyAlignment="0" applyProtection="0"/>
    <xf numFmtId="0" fontId="22" fillId="31" borderId="0" applyNumberFormat="0" applyBorder="0" applyAlignment="0" applyProtection="0"/>
    <xf numFmtId="0" fontId="73" fillId="32" borderId="0" applyNumberFormat="0" applyBorder="0" applyAlignment="0" applyProtection="0"/>
    <xf numFmtId="0" fontId="22" fillId="33" borderId="0" applyNumberFormat="0" applyBorder="0" applyAlignment="0" applyProtection="0"/>
    <xf numFmtId="0" fontId="73" fillId="34" borderId="0" applyNumberFormat="0" applyBorder="0" applyAlignment="0" applyProtection="0"/>
    <xf numFmtId="0" fontId="22" fillId="35" borderId="0" applyNumberFormat="0" applyBorder="0" applyAlignment="0" applyProtection="0"/>
    <xf numFmtId="0" fontId="73" fillId="36" borderId="0" applyNumberFormat="0" applyBorder="0" applyAlignment="0" applyProtection="0"/>
    <xf numFmtId="0" fontId="22" fillId="37" borderId="0" applyNumberFormat="0" applyBorder="0" applyAlignment="0" applyProtection="0"/>
    <xf numFmtId="0" fontId="73" fillId="38" borderId="0" applyNumberFormat="0" applyBorder="0" applyAlignment="0" applyProtection="0"/>
    <xf numFmtId="0" fontId="22" fillId="39" borderId="0" applyNumberFormat="0" applyBorder="0" applyAlignment="0" applyProtection="0"/>
    <xf numFmtId="0" fontId="73" fillId="40" borderId="0" applyNumberFormat="0" applyBorder="0" applyAlignment="0" applyProtection="0"/>
    <xf numFmtId="0" fontId="22" fillId="29" borderId="0" applyNumberFormat="0" applyBorder="0" applyAlignment="0" applyProtection="0"/>
    <xf numFmtId="0" fontId="73" fillId="41" borderId="0" applyNumberFormat="0" applyBorder="0" applyAlignment="0" applyProtection="0"/>
    <xf numFmtId="0" fontId="22" fillId="31" borderId="0" applyNumberFormat="0" applyBorder="0" applyAlignment="0" applyProtection="0"/>
    <xf numFmtId="0" fontId="73" fillId="42" borderId="0" applyNumberFormat="0" applyBorder="0" applyAlignment="0" applyProtection="0"/>
    <xf numFmtId="0" fontId="22" fillId="43" borderId="0" applyNumberFormat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74" fillId="44" borderId="0" applyNumberFormat="0" applyBorder="0" applyAlignment="0" applyProtection="0"/>
    <xf numFmtId="0" fontId="23" fillId="5" borderId="0" applyNumberFormat="0" applyBorder="0" applyAlignment="0" applyProtection="0"/>
    <xf numFmtId="3" fontId="42" fillId="0" borderId="0">
      <alignment/>
      <protection/>
    </xf>
    <xf numFmtId="0" fontId="43" fillId="0" borderId="0" applyNumberFormat="0" applyFill="0" applyBorder="0" applyAlignment="0" applyProtection="0"/>
    <xf numFmtId="164" fontId="44" fillId="0" borderId="1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5" fillId="0" borderId="0" applyFill="0" applyBorder="0" applyAlignment="0">
      <protection/>
    </xf>
    <xf numFmtId="0" fontId="75" fillId="45" borderId="2" applyNumberFormat="0" applyAlignment="0" applyProtection="0"/>
    <xf numFmtId="0" fontId="24" fillId="46" borderId="3" applyNumberFormat="0" applyAlignment="0" applyProtection="0"/>
    <xf numFmtId="0" fontId="76" fillId="47" borderId="4" applyNumberFormat="0" applyAlignment="0" applyProtection="0"/>
    <xf numFmtId="0" fontId="25" fillId="48" borderId="5" applyNumberFormat="0" applyAlignment="0" applyProtection="0"/>
    <xf numFmtId="43" fontId="0" fillId="0" borderId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41" fontId="0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7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Alignment="0">
      <protection/>
    </xf>
    <xf numFmtId="19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9" borderId="0" applyNumberFormat="0" applyBorder="0" applyAlignment="0" applyProtection="0"/>
    <xf numFmtId="0" fontId="27" fillId="7" borderId="0" applyNumberFormat="0" applyBorder="0" applyAlignment="0" applyProtection="0"/>
    <xf numFmtId="38" fontId="49" fillId="46" borderId="0" applyNumberFormat="0" applyBorder="0" applyAlignment="0" applyProtection="0"/>
    <xf numFmtId="0" fontId="50" fillId="50" borderId="0">
      <alignment/>
      <protection/>
    </xf>
    <xf numFmtId="0" fontId="39" fillId="0" borderId="6" applyNumberFormat="0" applyAlignment="0" applyProtection="0"/>
    <xf numFmtId="0" fontId="39" fillId="0" borderId="7">
      <alignment horizontal="left" vertical="center"/>
      <protection/>
    </xf>
    <xf numFmtId="0" fontId="80" fillId="0" borderId="8" applyNumberFormat="0" applyFill="0" applyAlignment="0" applyProtection="0"/>
    <xf numFmtId="0" fontId="28" fillId="0" borderId="9" applyNumberFormat="0" applyFill="0" applyAlignment="0" applyProtection="0"/>
    <xf numFmtId="0" fontId="81" fillId="0" borderId="10" applyNumberFormat="0" applyFill="0" applyAlignment="0" applyProtection="0"/>
    <xf numFmtId="0" fontId="29" fillId="0" borderId="11" applyNumberFormat="0" applyFill="0" applyAlignment="0" applyProtection="0"/>
    <xf numFmtId="0" fontId="82" fillId="0" borderId="12" applyNumberFormat="0" applyFill="0" applyAlignment="0" applyProtection="0"/>
    <xf numFmtId="0" fontId="30" fillId="0" borderId="13" applyNumberFormat="0" applyFill="0" applyAlignment="0" applyProtection="0"/>
    <xf numFmtId="0" fontId="8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1" borderId="2" applyNumberFormat="0" applyAlignment="0" applyProtection="0"/>
    <xf numFmtId="10" fontId="49" fillId="52" borderId="14" applyNumberFormat="0" applyBorder="0" applyAlignment="0" applyProtection="0"/>
    <xf numFmtId="0" fontId="32" fillId="13" borderId="3" applyNumberFormat="0" applyAlignment="0" applyProtection="0"/>
    <xf numFmtId="0" fontId="32" fillId="13" borderId="3" applyNumberFormat="0" applyAlignment="0" applyProtection="0"/>
    <xf numFmtId="0" fontId="32" fillId="13" borderId="3" applyNumberFormat="0" applyAlignment="0" applyProtection="0"/>
    <xf numFmtId="0" fontId="32" fillId="13" borderId="3" applyNumberFormat="0" applyAlignment="0" applyProtection="0"/>
    <xf numFmtId="0" fontId="32" fillId="13" borderId="3" applyNumberFormat="0" applyAlignment="0" applyProtection="0"/>
    <xf numFmtId="0" fontId="32" fillId="13" borderId="3" applyNumberFormat="0" applyAlignment="0" applyProtection="0"/>
    <xf numFmtId="0" fontId="32" fillId="13" borderId="3" applyNumberFormat="0" applyAlignment="0" applyProtection="0"/>
    <xf numFmtId="0" fontId="32" fillId="13" borderId="3" applyNumberFormat="0" applyAlignment="0" applyProtection="0"/>
    <xf numFmtId="0" fontId="32" fillId="13" borderId="3" applyNumberFormat="0" applyAlignment="0" applyProtection="0"/>
    <xf numFmtId="0" fontId="32" fillId="13" borderId="3" applyNumberFormat="0" applyAlignment="0" applyProtection="0"/>
    <xf numFmtId="0" fontId="32" fillId="13" borderId="3" applyNumberFormat="0" applyAlignment="0" applyProtection="0"/>
    <xf numFmtId="0" fontId="32" fillId="13" borderId="3" applyNumberFormat="0" applyAlignment="0" applyProtection="0"/>
    <xf numFmtId="0" fontId="32" fillId="13" borderId="3" applyNumberFormat="0" applyAlignment="0" applyProtection="0"/>
    <xf numFmtId="0" fontId="32" fillId="13" borderId="3" applyNumberFormat="0" applyAlignment="0" applyProtection="0"/>
    <xf numFmtId="0" fontId="32" fillId="13" borderId="3" applyNumberFormat="0" applyAlignment="0" applyProtection="0"/>
    <xf numFmtId="0" fontId="32" fillId="13" borderId="3" applyNumberFormat="0" applyAlignment="0" applyProtection="0"/>
    <xf numFmtId="0" fontId="32" fillId="13" borderId="3" applyNumberFormat="0" applyAlignment="0" applyProtection="0"/>
    <xf numFmtId="0" fontId="87" fillId="0" borderId="15" applyNumberFormat="0" applyFill="0" applyAlignment="0" applyProtection="0"/>
    <xf numFmtId="0" fontId="33" fillId="0" borderId="16" applyNumberFormat="0" applyFill="0" applyAlignment="0" applyProtection="0"/>
    <xf numFmtId="0" fontId="52" fillId="0" borderId="0">
      <alignment horizontal="justify" vertical="top" wrapText="1"/>
      <protection/>
    </xf>
    <xf numFmtId="0" fontId="52" fillId="0" borderId="0">
      <alignment horizontal="justify" vertical="justify" wrapText="1"/>
      <protection/>
    </xf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88" fillId="53" borderId="0" applyNumberFormat="0" applyBorder="0" applyAlignment="0" applyProtection="0"/>
    <xf numFmtId="0" fontId="34" fillId="54" borderId="0" applyNumberFormat="0" applyBorder="0" applyAlignment="0" applyProtection="0"/>
    <xf numFmtId="37" fontId="53" fillId="0" borderId="0">
      <alignment/>
      <protection/>
    </xf>
    <xf numFmtId="37" fontId="53" fillId="0" borderId="0">
      <alignment/>
      <protection/>
    </xf>
    <xf numFmtId="0" fontId="54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8" fontId="0" fillId="0" borderId="0">
      <alignment/>
      <protection/>
    </xf>
    <xf numFmtId="197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5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55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5" borderId="17" applyNumberFormat="0" applyFont="0" applyAlignment="0" applyProtection="0"/>
    <xf numFmtId="0" fontId="0" fillId="0" borderId="0">
      <alignment/>
      <protection/>
    </xf>
    <xf numFmtId="0" fontId="89" fillId="45" borderId="1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57" fillId="0" borderId="0">
      <alignment/>
      <protection/>
    </xf>
    <xf numFmtId="3" fontId="57" fillId="0" borderId="0">
      <alignment/>
      <protection/>
    </xf>
    <xf numFmtId="199" fontId="58" fillId="0" borderId="0" applyNumberFormat="0" applyFill="0" applyBorder="0" applyAlignment="0" applyProtection="0"/>
    <xf numFmtId="199" fontId="58" fillId="0" borderId="0" applyNumberFormat="0" applyFill="0" applyBorder="0" applyAlignment="0" applyProtection="0"/>
    <xf numFmtId="40" fontId="59" fillId="0" borderId="0" applyBorder="0">
      <alignment horizontal="right"/>
      <protection/>
    </xf>
    <xf numFmtId="40" fontId="59" fillId="0" borderId="0" applyBorder="0">
      <alignment horizontal="right"/>
      <protection/>
    </xf>
    <xf numFmtId="0" fontId="90" fillId="0" borderId="0" applyNumberFormat="0" applyFill="0" applyBorder="0" applyAlignment="0" applyProtection="0"/>
    <xf numFmtId="0" fontId="0" fillId="0" borderId="0">
      <alignment/>
      <protection/>
    </xf>
    <xf numFmtId="0" fontId="91" fillId="0" borderId="19" applyNumberFormat="0" applyFill="0" applyAlignment="0" applyProtection="0"/>
    <xf numFmtId="0" fontId="0" fillId="0" borderId="0">
      <alignment/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>
      <alignment/>
      <protection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1" fillId="0" borderId="0">
      <alignment/>
      <protection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62" fillId="0" borderId="0" applyFont="0" applyFill="0" applyBorder="0" applyAlignment="0" applyProtection="0"/>
    <xf numFmtId="205" fontId="62" fillId="0" borderId="0" applyFont="0" applyFill="0" applyBorder="0" applyAlignment="0" applyProtection="0"/>
    <xf numFmtId="0" fontId="63" fillId="0" borderId="0">
      <alignment/>
      <protection/>
    </xf>
  </cellStyleXfs>
  <cellXfs count="340">
    <xf numFmtId="0" fontId="0" fillId="0" borderId="0" xfId="0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03" applyFont="1" applyFill="1" applyBorder="1" applyAlignment="1">
      <alignment horizontal="left" vertical="top" wrapTex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1" fontId="3" fillId="0" borderId="14" xfId="0" applyNumberFormat="1" applyFont="1" applyBorder="1" applyAlignment="1">
      <alignment/>
    </xf>
    <xf numFmtId="9" fontId="2" fillId="0" borderId="14" xfId="3212" applyFont="1" applyBorder="1" applyAlignment="1">
      <alignment/>
    </xf>
    <xf numFmtId="0" fontId="2" fillId="0" borderId="2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1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3212" applyFont="1" applyBorder="1" applyAlignment="1">
      <alignment/>
    </xf>
    <xf numFmtId="9" fontId="2" fillId="0" borderId="14" xfId="3212" applyFont="1" applyBorder="1" applyAlignment="1">
      <alignment horizontal="center"/>
    </xf>
    <xf numFmtId="9" fontId="2" fillId="0" borderId="14" xfId="3212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9" fontId="3" fillId="0" borderId="0" xfId="3212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9" fontId="3" fillId="0" borderId="14" xfId="3212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3212" applyFont="1" applyBorder="1" applyAlignment="1">
      <alignment/>
    </xf>
    <xf numFmtId="9" fontId="2" fillId="0" borderId="14" xfId="3212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3212" applyFont="1" applyBorder="1" applyAlignment="1">
      <alignment/>
    </xf>
    <xf numFmtId="1" fontId="2" fillId="0" borderId="0" xfId="0" applyNumberFormat="1" applyFont="1" applyBorder="1" applyAlignment="1">
      <alignment/>
    </xf>
    <xf numFmtId="1" fontId="7" fillId="0" borderId="0" xfId="1003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3212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2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3" fillId="56" borderId="14" xfId="0" applyNumberFormat="1" applyFont="1" applyFill="1" applyBorder="1" applyAlignment="1">
      <alignment horizontal="center" vertical="top" wrapText="1"/>
    </xf>
    <xf numFmtId="9" fontId="3" fillId="0" borderId="14" xfId="3212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vertical="center"/>
    </xf>
    <xf numFmtId="9" fontId="2" fillId="0" borderId="0" xfId="3212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56" borderId="24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9" fontId="3" fillId="0" borderId="0" xfId="3212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3" fillId="0" borderId="14" xfId="3212" applyNumberFormat="1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9" fontId="3" fillId="0" borderId="14" xfId="3212" applyFont="1" applyBorder="1" applyAlignment="1" quotePrefix="1">
      <alignment horizontal="right"/>
    </xf>
    <xf numFmtId="9" fontId="3" fillId="0" borderId="0" xfId="3212" applyFont="1" applyBorder="1" applyAlignment="1" quotePrefix="1">
      <alignment horizontal="right"/>
    </xf>
    <xf numFmtId="1" fontId="9" fillId="0" borderId="0" xfId="0" applyNumberFormat="1" applyFont="1" applyBorder="1" applyAlignment="1">
      <alignment horizontal="center"/>
    </xf>
    <xf numFmtId="0" fontId="5" fillId="0" borderId="0" xfId="1003" applyFont="1">
      <alignment/>
      <protection/>
    </xf>
    <xf numFmtId="0" fontId="4" fillId="0" borderId="0" xfId="1003" applyFont="1">
      <alignment/>
      <protection/>
    </xf>
    <xf numFmtId="0" fontId="10" fillId="0" borderId="14" xfId="1003" applyFont="1" applyFill="1" applyBorder="1" applyAlignment="1">
      <alignment horizontal="center" wrapText="1"/>
      <protection/>
    </xf>
    <xf numFmtId="2" fontId="5" fillId="0" borderId="0" xfId="1003" applyNumberFormat="1" applyFont="1" applyBorder="1" applyAlignment="1">
      <alignment wrapText="1"/>
      <protection/>
    </xf>
    <xf numFmtId="0" fontId="5" fillId="0" borderId="0" xfId="1003" applyFont="1" applyBorder="1">
      <alignment/>
      <protection/>
    </xf>
    <xf numFmtId="2" fontId="5" fillId="0" borderId="0" xfId="1003" applyNumberFormat="1" applyFont="1" applyBorder="1">
      <alignment/>
      <protection/>
    </xf>
    <xf numFmtId="2" fontId="11" fillId="0" borderId="0" xfId="1003" applyNumberFormat="1" applyFont="1">
      <alignment/>
      <protection/>
    </xf>
    <xf numFmtId="0" fontId="11" fillId="0" borderId="0" xfId="1003" applyFont="1" applyBorder="1">
      <alignment/>
      <protection/>
    </xf>
    <xf numFmtId="0" fontId="9" fillId="0" borderId="2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2" fontId="4" fillId="0" borderId="14" xfId="1003" applyNumberFormat="1" applyFont="1" applyBorder="1" applyAlignment="1">
      <alignment horizontal="center" vertical="center"/>
      <protection/>
    </xf>
    <xf numFmtId="9" fontId="2" fillId="0" borderId="14" xfId="3212" applyFont="1" applyBorder="1" applyAlignment="1">
      <alignment horizontal="center" vertical="center"/>
    </xf>
    <xf numFmtId="2" fontId="7" fillId="0" borderId="14" xfId="1003" applyNumberFormat="1" applyFont="1" applyBorder="1" applyAlignment="1">
      <alignment horizontal="center" vertical="center"/>
      <protection/>
    </xf>
    <xf numFmtId="2" fontId="7" fillId="0" borderId="14" xfId="1003" applyNumberFormat="1" applyFont="1" applyBorder="1" applyAlignment="1">
      <alignment horizontal="center" vertical="center" wrapText="1"/>
      <protection/>
    </xf>
    <xf numFmtId="2" fontId="4" fillId="0" borderId="0" xfId="1003" applyNumberFormat="1" applyFont="1" applyBorder="1" applyAlignment="1">
      <alignment vertical="center" wrapText="1"/>
      <protection/>
    </xf>
    <xf numFmtId="0" fontId="4" fillId="0" borderId="0" xfId="1003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4" xfId="0" applyNumberFormat="1" applyFont="1" applyFill="1" applyBorder="1" applyAlignment="1">
      <alignment vertical="top" wrapText="1"/>
    </xf>
    <xf numFmtId="2" fontId="2" fillId="0" borderId="14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9" fontId="13" fillId="56" borderId="14" xfId="3226" applyFont="1" applyFill="1" applyBorder="1" applyAlignment="1">
      <alignment/>
    </xf>
    <xf numFmtId="0" fontId="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9" fontId="5" fillId="56" borderId="0" xfId="3226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4" fillId="0" borderId="0" xfId="1003" applyNumberFormat="1" applyFont="1" applyBorder="1" applyAlignment="1">
      <alignment horizontal="center" vertical="center"/>
      <protection/>
    </xf>
    <xf numFmtId="0" fontId="4" fillId="0" borderId="0" xfId="1003" applyFont="1" applyBorder="1" applyAlignment="1">
      <alignment horizontal="center" vertical="center" wrapText="1"/>
      <protection/>
    </xf>
    <xf numFmtId="2" fontId="4" fillId="0" borderId="0" xfId="1003" applyNumberFormat="1" applyFont="1" applyBorder="1" applyAlignment="1">
      <alignment horizontal="center" vertical="center" wrapText="1"/>
      <protection/>
    </xf>
    <xf numFmtId="2" fontId="2" fillId="56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56" borderId="0" xfId="0" applyNumberFormat="1" applyFont="1" applyFill="1" applyBorder="1" applyAlignment="1">
      <alignment horizontal="center" vertical="center"/>
    </xf>
    <xf numFmtId="9" fontId="2" fillId="0" borderId="0" xfId="3212" applyFont="1" applyBorder="1" applyAlignment="1">
      <alignment horizontal="center" vertical="center"/>
    </xf>
    <xf numFmtId="9" fontId="2" fillId="0" borderId="14" xfId="3212" applyFont="1" applyBorder="1" applyAlignment="1">
      <alignment horizontal="center" vertical="center" wrapText="1"/>
    </xf>
    <xf numFmtId="9" fontId="3" fillId="0" borderId="14" xfId="3212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3212" applyFont="1" applyBorder="1" applyAlignment="1">
      <alignment horizontal="center" vertical="center" wrapText="1"/>
    </xf>
    <xf numFmtId="2" fontId="18" fillId="56" borderId="14" xfId="0" applyNumberFormat="1" applyFont="1" applyFill="1" applyBorder="1" applyAlignment="1">
      <alignment/>
    </xf>
    <xf numFmtId="9" fontId="18" fillId="0" borderId="14" xfId="3212" applyFont="1" applyBorder="1" applyAlignment="1">
      <alignment horizontal="center" vertical="center" wrapText="1"/>
    </xf>
    <xf numFmtId="9" fontId="18" fillId="0" borderId="14" xfId="3212" applyFont="1" applyBorder="1" applyAlignment="1">
      <alignment horizontal="right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18" fillId="0" borderId="14" xfId="699" applyNumberFormat="1" applyFont="1" applyFill="1" applyBorder="1" applyAlignment="1">
      <alignment horizontal="right"/>
      <protection/>
    </xf>
    <xf numFmtId="2" fontId="18" fillId="0" borderId="14" xfId="0" applyNumberFormat="1" applyFont="1" applyBorder="1" applyAlignment="1">
      <alignment horizontal="center"/>
    </xf>
    <xf numFmtId="2" fontId="18" fillId="0" borderId="0" xfId="699" applyNumberFormat="1" applyFont="1" applyFill="1" applyBorder="1" applyAlignment="1">
      <alignment horizontal="right"/>
      <protection/>
    </xf>
    <xf numFmtId="2" fontId="18" fillId="0" borderId="0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/>
    </xf>
    <xf numFmtId="9" fontId="3" fillId="0" borderId="14" xfId="3212" applyFont="1" applyBorder="1" applyAlignment="1">
      <alignment horizontal="center"/>
    </xf>
    <xf numFmtId="2" fontId="0" fillId="0" borderId="14" xfId="0" applyNumberFormat="1" applyFont="1" applyBorder="1" applyAlignment="1">
      <alignment horizontal="right" vertical="center" wrapText="1"/>
    </xf>
    <xf numFmtId="9" fontId="0" fillId="0" borderId="14" xfId="3212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9" fontId="0" fillId="0" borderId="14" xfId="3212" applyFont="1" applyBorder="1" applyAlignment="1">
      <alignment/>
    </xf>
    <xf numFmtId="9" fontId="18" fillId="0" borderId="14" xfId="3212" applyFont="1" applyBorder="1" applyAlignment="1">
      <alignment/>
    </xf>
    <xf numFmtId="2" fontId="18" fillId="0" borderId="14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7" fillId="56" borderId="0" xfId="0" applyFont="1" applyFill="1" applyBorder="1" applyAlignment="1">
      <alignment horizontal="center"/>
    </xf>
    <xf numFmtId="2" fontId="18" fillId="0" borderId="0" xfId="0" applyNumberFormat="1" applyFont="1" applyBorder="1" applyAlignment="1">
      <alignment/>
    </xf>
    <xf numFmtId="0" fontId="10" fillId="0" borderId="0" xfId="1003" applyFont="1" applyFill="1" applyBorder="1" applyAlignment="1">
      <alignment horizontal="center" wrapText="1"/>
      <protection/>
    </xf>
    <xf numFmtId="1" fontId="18" fillId="0" borderId="14" xfId="0" applyNumberFormat="1" applyFont="1" applyBorder="1" applyAlignment="1">
      <alignment/>
    </xf>
    <xf numFmtId="0" fontId="5" fillId="0" borderId="0" xfId="1003" applyFont="1" applyFill="1" applyBorder="1" applyAlignment="1">
      <alignment horizontal="center" wrapText="1"/>
      <protection/>
    </xf>
    <xf numFmtId="9" fontId="0" fillId="0" borderId="0" xfId="3212" applyFont="1" applyBorder="1" applyAlignment="1">
      <alignment/>
    </xf>
    <xf numFmtId="9" fontId="18" fillId="0" borderId="0" xfId="3212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3" fillId="57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03" applyFont="1" applyBorder="1" applyAlignment="1">
      <alignment horizontal="center" wrapText="1"/>
      <protection/>
    </xf>
    <xf numFmtId="1" fontId="4" fillId="0" borderId="14" xfId="0" applyNumberFormat="1" applyFont="1" applyBorder="1" applyAlignment="1">
      <alignment horizontal="right"/>
    </xf>
    <xf numFmtId="0" fontId="3" fillId="56" borderId="14" xfId="0" applyFont="1" applyFill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56" borderId="0" xfId="0" applyFont="1" applyFill="1" applyAlignment="1">
      <alignment/>
    </xf>
    <xf numFmtId="0" fontId="3" fillId="56" borderId="14" xfId="0" applyFont="1" applyFill="1" applyBorder="1" applyAlignment="1">
      <alignment horizontal="center"/>
    </xf>
    <xf numFmtId="0" fontId="3" fillId="56" borderId="14" xfId="0" applyFont="1" applyFill="1" applyBorder="1" applyAlignment="1">
      <alignment wrapText="1"/>
    </xf>
    <xf numFmtId="2" fontId="3" fillId="56" borderId="14" xfId="0" applyNumberFormat="1" applyFont="1" applyFill="1" applyBorder="1" applyAlignment="1">
      <alignment/>
    </xf>
    <xf numFmtId="9" fontId="2" fillId="56" borderId="14" xfId="3212" applyFont="1" applyFill="1" applyBorder="1" applyAlignment="1" quotePrefix="1">
      <alignment horizontal="center"/>
    </xf>
    <xf numFmtId="9" fontId="2" fillId="56" borderId="14" xfId="3212" applyFont="1" applyFill="1" applyBorder="1" applyAlignment="1">
      <alignment horizontal="center"/>
    </xf>
    <xf numFmtId="2" fontId="3" fillId="56" borderId="14" xfId="0" applyNumberFormat="1" applyFont="1" applyFill="1" applyBorder="1" applyAlignment="1">
      <alignment horizontal="right"/>
    </xf>
    <xf numFmtId="2" fontId="3" fillId="56" borderId="14" xfId="0" applyNumberFormat="1" applyFont="1" applyFill="1" applyBorder="1" applyAlignment="1">
      <alignment horizontal="center"/>
    </xf>
    <xf numFmtId="9" fontId="3" fillId="56" borderId="14" xfId="3212" applyFont="1" applyFill="1" applyBorder="1" applyAlignment="1">
      <alignment/>
    </xf>
    <xf numFmtId="0" fontId="3" fillId="56" borderId="0" xfId="0" applyFont="1" applyFill="1" applyBorder="1" applyAlignment="1">
      <alignment wrapText="1"/>
    </xf>
    <xf numFmtId="0" fontId="2" fillId="56" borderId="14" xfId="0" applyFont="1" applyFill="1" applyBorder="1" applyAlignment="1">
      <alignment/>
    </xf>
    <xf numFmtId="2" fontId="2" fillId="56" borderId="14" xfId="0" applyNumberFormat="1" applyFont="1" applyFill="1" applyBorder="1" applyAlignment="1">
      <alignment horizontal="center"/>
    </xf>
    <xf numFmtId="9" fontId="3" fillId="56" borderId="14" xfId="3212" applyFont="1" applyFill="1" applyBorder="1" applyAlignment="1" quotePrefix="1">
      <alignment/>
    </xf>
    <xf numFmtId="2" fontId="2" fillId="56" borderId="14" xfId="0" applyNumberFormat="1" applyFont="1" applyFill="1" applyBorder="1" applyAlignment="1">
      <alignment/>
    </xf>
    <xf numFmtId="9" fontId="2" fillId="56" borderId="14" xfId="3212" applyFont="1" applyFill="1" applyBorder="1" applyAlignment="1">
      <alignment/>
    </xf>
    <xf numFmtId="9" fontId="3" fillId="56" borderId="14" xfId="3212" applyFont="1" applyFill="1" applyBorder="1" applyAlignment="1">
      <alignment horizontal="center" vertical="center" wrapText="1"/>
    </xf>
    <xf numFmtId="0" fontId="2" fillId="56" borderId="0" xfId="0" applyFont="1" applyFill="1" applyAlignment="1">
      <alignment/>
    </xf>
    <xf numFmtId="2" fontId="3" fillId="56" borderId="0" xfId="0" applyNumberFormat="1" applyFont="1" applyFill="1" applyAlignment="1">
      <alignment/>
    </xf>
    <xf numFmtId="0" fontId="3" fillId="56" borderId="0" xfId="0" applyFont="1" applyFill="1" applyAlignment="1">
      <alignment horizontal="right"/>
    </xf>
    <xf numFmtId="0" fontId="2" fillId="56" borderId="23" xfId="0" applyFont="1" applyFill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right"/>
    </xf>
    <xf numFmtId="1" fontId="3" fillId="56" borderId="14" xfId="0" applyNumberFormat="1" applyFont="1" applyFill="1" applyBorder="1" applyAlignment="1">
      <alignment horizontal="right" vertical="center" wrapText="1"/>
    </xf>
    <xf numFmtId="1" fontId="2" fillId="0" borderId="14" xfId="0" applyNumberFormat="1" applyFont="1" applyBorder="1" applyAlignment="1">
      <alignment horizontal="right" vertical="center" wrapText="1"/>
    </xf>
    <xf numFmtId="0" fontId="3" fillId="57" borderId="0" xfId="0" applyFont="1" applyFill="1" applyAlignment="1">
      <alignment/>
    </xf>
    <xf numFmtId="1" fontId="3" fillId="0" borderId="14" xfId="0" applyNumberFormat="1" applyFont="1" applyBorder="1" applyAlignment="1">
      <alignment horizontal="right" vertical="center" wrapText="1"/>
    </xf>
    <xf numFmtId="0" fontId="12" fillId="56" borderId="0" xfId="0" applyFont="1" applyFill="1" applyAlignment="1">
      <alignment/>
    </xf>
    <xf numFmtId="0" fontId="13" fillId="56" borderId="0" xfId="0" applyFont="1" applyFill="1" applyAlignment="1">
      <alignment/>
    </xf>
    <xf numFmtId="0" fontId="14" fillId="56" borderId="0" xfId="0" applyFont="1" applyFill="1" applyAlignment="1">
      <alignment/>
    </xf>
    <xf numFmtId="0" fontId="12" fillId="56" borderId="0" xfId="0" applyFont="1" applyFill="1" applyBorder="1" applyAlignment="1">
      <alignment horizontal="left" vertical="center"/>
    </xf>
    <xf numFmtId="0" fontId="13" fillId="56" borderId="25" xfId="0" applyFont="1" applyFill="1" applyBorder="1" applyAlignment="1">
      <alignment horizontal="center" vertical="top" wrapText="1"/>
    </xf>
    <xf numFmtId="0" fontId="13" fillId="56" borderId="25" xfId="0" applyFont="1" applyFill="1" applyBorder="1" applyAlignment="1">
      <alignment horizontal="center"/>
    </xf>
    <xf numFmtId="0" fontId="19" fillId="56" borderId="25" xfId="0" applyFont="1" applyFill="1" applyBorder="1" applyAlignment="1">
      <alignment/>
    </xf>
    <xf numFmtId="0" fontId="13" fillId="56" borderId="25" xfId="0" applyFont="1" applyFill="1" applyBorder="1" applyAlignment="1">
      <alignment horizontal="right" vertical="center"/>
    </xf>
    <xf numFmtId="0" fontId="13" fillId="56" borderId="25" xfId="0" applyFont="1" applyFill="1" applyBorder="1" applyAlignment="1">
      <alignment/>
    </xf>
    <xf numFmtId="0" fontId="12" fillId="56" borderId="25" xfId="0" applyFont="1" applyFill="1" applyBorder="1" applyAlignment="1">
      <alignment horizontal="right"/>
    </xf>
    <xf numFmtId="0" fontId="12" fillId="56" borderId="25" xfId="0" applyFont="1" applyFill="1" applyBorder="1" applyAlignment="1">
      <alignment/>
    </xf>
    <xf numFmtId="0" fontId="20" fillId="56" borderId="25" xfId="0" applyFont="1" applyFill="1" applyBorder="1" applyAlignment="1">
      <alignment/>
    </xf>
    <xf numFmtId="0" fontId="12" fillId="56" borderId="26" xfId="1003" applyFont="1" applyFill="1" applyBorder="1">
      <alignment/>
      <protection/>
    </xf>
    <xf numFmtId="0" fontId="13" fillId="56" borderId="0" xfId="1003" applyFont="1" applyFill="1" applyBorder="1">
      <alignment/>
      <protection/>
    </xf>
    <xf numFmtId="0" fontId="13" fillId="56" borderId="14" xfId="1003" applyFont="1" applyFill="1" applyBorder="1">
      <alignment/>
      <protection/>
    </xf>
    <xf numFmtId="1" fontId="13" fillId="56" borderId="14" xfId="1003" applyNumberFormat="1" applyFont="1" applyFill="1" applyBorder="1">
      <alignment/>
      <protection/>
    </xf>
    <xf numFmtId="2" fontId="13" fillId="56" borderId="14" xfId="1003" applyNumberFormat="1" applyFont="1" applyFill="1" applyBorder="1">
      <alignment/>
      <protection/>
    </xf>
    <xf numFmtId="9" fontId="12" fillId="56" borderId="14" xfId="3226" applyFont="1" applyFill="1" applyBorder="1" applyAlignment="1">
      <alignment/>
    </xf>
    <xf numFmtId="0" fontId="13" fillId="56" borderId="26" xfId="1003" applyFont="1" applyFill="1" applyBorder="1">
      <alignment/>
      <protection/>
    </xf>
    <xf numFmtId="0" fontId="15" fillId="56" borderId="14" xfId="1003" applyFont="1" applyFill="1" applyBorder="1" applyAlignment="1">
      <alignment horizontal="center"/>
      <protection/>
    </xf>
    <xf numFmtId="0" fontId="15" fillId="56" borderId="0" xfId="1003" applyFont="1" applyFill="1" applyBorder="1">
      <alignment/>
      <protection/>
    </xf>
    <xf numFmtId="9" fontId="13" fillId="56" borderId="14" xfId="3226" applyFont="1" applyFill="1" applyBorder="1" applyAlignment="1">
      <alignment vertical="center"/>
    </xf>
    <xf numFmtId="0" fontId="15" fillId="56" borderId="26" xfId="1003" applyFont="1" applyFill="1" applyBorder="1" applyAlignment="1">
      <alignment horizontal="left"/>
      <protection/>
    </xf>
    <xf numFmtId="0" fontId="12" fillId="56" borderId="0" xfId="1003" applyFont="1" applyFill="1" applyBorder="1" applyAlignment="1">
      <alignment horizontal="right"/>
      <protection/>
    </xf>
    <xf numFmtId="2" fontId="12" fillId="56" borderId="0" xfId="1003" applyNumberFormat="1" applyFont="1" applyFill="1" applyBorder="1" applyAlignment="1">
      <alignment vertical="center"/>
      <protection/>
    </xf>
    <xf numFmtId="9" fontId="12" fillId="56" borderId="0" xfId="3226" applyFont="1" applyFill="1" applyBorder="1" applyAlignment="1">
      <alignment vertical="center"/>
    </xf>
    <xf numFmtId="0" fontId="14" fillId="56" borderId="26" xfId="1003" applyFont="1" applyFill="1" applyBorder="1">
      <alignment/>
      <protection/>
    </xf>
    <xf numFmtId="0" fontId="13" fillId="56" borderId="14" xfId="1003" applyFont="1" applyFill="1" applyBorder="1" applyAlignment="1">
      <alignment horizontal="left"/>
      <protection/>
    </xf>
    <xf numFmtId="1" fontId="13" fillId="56" borderId="14" xfId="1003" applyNumberFormat="1" applyFont="1" applyFill="1" applyBorder="1" applyAlignment="1">
      <alignment horizontal="right"/>
      <protection/>
    </xf>
    <xf numFmtId="2" fontId="13" fillId="56" borderId="14" xfId="1003" applyNumberFormat="1" applyFont="1" applyFill="1" applyBorder="1" applyAlignment="1">
      <alignment horizontal="right"/>
      <protection/>
    </xf>
    <xf numFmtId="0" fontId="13" fillId="0" borderId="14" xfId="0" applyFont="1" applyBorder="1" applyAlignment="1">
      <alignment/>
    </xf>
    <xf numFmtId="0" fontId="13" fillId="0" borderId="0" xfId="1003" applyFont="1" applyBorder="1">
      <alignment/>
      <protection/>
    </xf>
    <xf numFmtId="0" fontId="13" fillId="0" borderId="0" xfId="0" applyFont="1" applyBorder="1" applyAlignment="1">
      <alignment/>
    </xf>
    <xf numFmtId="1" fontId="3" fillId="56" borderId="14" xfId="0" applyNumberFormat="1" applyFont="1" applyFill="1" applyBorder="1" applyAlignment="1">
      <alignment horizontal="center" vertical="center" wrapText="1"/>
    </xf>
    <xf numFmtId="9" fontId="3" fillId="56" borderId="0" xfId="3212" applyFont="1" applyFill="1" applyAlignment="1">
      <alignment/>
    </xf>
    <xf numFmtId="1" fontId="2" fillId="56" borderId="14" xfId="0" applyNumberFormat="1" applyFont="1" applyFill="1" applyBorder="1" applyAlignment="1">
      <alignment horizontal="center" vertical="center" wrapText="1"/>
    </xf>
    <xf numFmtId="2" fontId="0" fillId="56" borderId="14" xfId="0" applyNumberFormat="1" applyFont="1" applyFill="1" applyBorder="1" applyAlignment="1">
      <alignment/>
    </xf>
    <xf numFmtId="0" fontId="2" fillId="56" borderId="0" xfId="0" applyFont="1" applyFill="1" applyBorder="1" applyAlignment="1">
      <alignment horizontal="center" vertical="top" wrapText="1"/>
    </xf>
    <xf numFmtId="2" fontId="3" fillId="56" borderId="0" xfId="0" applyNumberFormat="1" applyFont="1" applyFill="1" applyBorder="1" applyAlignment="1">
      <alignment horizontal="center" vertical="center" wrapText="1"/>
    </xf>
    <xf numFmtId="2" fontId="3" fillId="56" borderId="0" xfId="3212" applyNumberFormat="1" applyFont="1" applyFill="1" applyAlignment="1">
      <alignment/>
    </xf>
    <xf numFmtId="0" fontId="3" fillId="56" borderId="0" xfId="0" applyFont="1" applyFill="1" applyBorder="1" applyAlignment="1">
      <alignment/>
    </xf>
    <xf numFmtId="2" fontId="3" fillId="56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9" fillId="56" borderId="14" xfId="0" applyFont="1" applyFill="1" applyBorder="1" applyAlignment="1">
      <alignment horizontal="center" vertical="center" wrapText="1"/>
    </xf>
    <xf numFmtId="9" fontId="18" fillId="56" borderId="14" xfId="3212" applyFont="1" applyFill="1" applyBorder="1" applyAlignment="1">
      <alignment horizontal="center" vertical="center" wrapText="1"/>
    </xf>
    <xf numFmtId="0" fontId="2" fillId="56" borderId="14" xfId="0" applyFont="1" applyFill="1" applyBorder="1" applyAlignment="1">
      <alignment horizontal="center" vertical="top" wrapText="1"/>
    </xf>
    <xf numFmtId="9" fontId="3" fillId="0" borderId="0" xfId="3212" applyFont="1" applyAlignment="1">
      <alignment horizontal="center"/>
    </xf>
    <xf numFmtId="0" fontId="21" fillId="0" borderId="0" xfId="1003" applyFont="1">
      <alignment/>
      <protection/>
    </xf>
    <xf numFmtId="9" fontId="3" fillId="0" borderId="26" xfId="3212" applyFont="1" applyBorder="1" applyAlignment="1">
      <alignment/>
    </xf>
    <xf numFmtId="2" fontId="3" fillId="0" borderId="0" xfId="3212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9" fontId="3" fillId="56" borderId="0" xfId="3212" applyFont="1" applyFill="1" applyBorder="1" applyAlignment="1">
      <alignment/>
    </xf>
    <xf numFmtId="9" fontId="3" fillId="0" borderId="0" xfId="3212" applyFont="1" applyBorder="1" applyAlignment="1">
      <alignment horizontal="center"/>
    </xf>
    <xf numFmtId="9" fontId="2" fillId="0" borderId="0" xfId="3212" applyFont="1" applyBorder="1" applyAlignment="1">
      <alignment horizontal="center"/>
    </xf>
    <xf numFmtId="0" fontId="13" fillId="56" borderId="27" xfId="1003" applyFont="1" applyFill="1" applyBorder="1" applyAlignment="1">
      <alignment horizontal="center"/>
      <protection/>
    </xf>
    <xf numFmtId="9" fontId="12" fillId="56" borderId="27" xfId="3226" applyFont="1" applyFill="1" applyBorder="1" applyAlignment="1">
      <alignment/>
    </xf>
    <xf numFmtId="0" fontId="2" fillId="0" borderId="28" xfId="0" applyFont="1" applyBorder="1" applyAlignment="1">
      <alignment horizontal="center" vertical="top" wrapText="1"/>
    </xf>
    <xf numFmtId="2" fontId="2" fillId="0" borderId="28" xfId="3212" applyNumberFormat="1" applyFont="1" applyBorder="1" applyAlignment="1">
      <alignment horizontal="center" vertical="center"/>
    </xf>
    <xf numFmtId="9" fontId="13" fillId="0" borderId="14" xfId="0" applyNumberFormat="1" applyFont="1" applyBorder="1" applyAlignment="1">
      <alignment/>
    </xf>
    <xf numFmtId="2" fontId="3" fillId="0" borderId="0" xfId="81" applyNumberFormat="1" applyFont="1" applyAlignment="1">
      <alignment/>
    </xf>
    <xf numFmtId="2" fontId="2" fillId="0" borderId="14" xfId="0" applyNumberFormat="1" applyFont="1" applyBorder="1" applyAlignment="1">
      <alignment horizontal="right" vertical="center" wrapText="1"/>
    </xf>
    <xf numFmtId="10" fontId="3" fillId="0" borderId="0" xfId="3212" applyNumberFormat="1" applyFont="1" applyAlignment="1">
      <alignment/>
    </xf>
    <xf numFmtId="0" fontId="13" fillId="56" borderId="14" xfId="1003" applyFont="1" applyFill="1" applyBorder="1" applyAlignment="1">
      <alignment horizontal="center" vertical="top" wrapText="1"/>
      <protection/>
    </xf>
    <xf numFmtId="0" fontId="13" fillId="56" borderId="28" xfId="1003" applyFont="1" applyFill="1" applyBorder="1" applyAlignment="1">
      <alignment horizontal="center"/>
      <protection/>
    </xf>
    <xf numFmtId="0" fontId="13" fillId="56" borderId="24" xfId="1003" applyFont="1" applyFill="1" applyBorder="1" applyAlignment="1">
      <alignment horizontal="center"/>
      <protection/>
    </xf>
    <xf numFmtId="0" fontId="13" fillId="56" borderId="14" xfId="1003" applyFont="1" applyFill="1" applyBorder="1" applyAlignment="1">
      <alignment horizontal="center"/>
      <protection/>
    </xf>
    <xf numFmtId="0" fontId="2" fillId="56" borderId="0" xfId="0" applyFont="1" applyFill="1" applyBorder="1" applyAlignment="1">
      <alignment horizontal="left" vertical="center"/>
    </xf>
    <xf numFmtId="0" fontId="2" fillId="56" borderId="0" xfId="0" applyFont="1" applyFill="1" applyBorder="1" applyAlignment="1">
      <alignment horizontal="left" wrapText="1"/>
    </xf>
    <xf numFmtId="1" fontId="3" fillId="0" borderId="14" xfId="0" applyNumberFormat="1" applyFont="1" applyBorder="1" applyAlignment="1" quotePrefix="1">
      <alignment horizontal="right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/>
    </xf>
    <xf numFmtId="9" fontId="37" fillId="0" borderId="0" xfId="3212" applyFont="1" applyFill="1" applyAlignment="1">
      <alignment horizontal="left"/>
    </xf>
    <xf numFmtId="0" fontId="36" fillId="46" borderId="14" xfId="0" applyFont="1" applyFill="1" applyBorder="1" applyAlignment="1">
      <alignment horizontal="center" wrapText="1"/>
    </xf>
    <xf numFmtId="0" fontId="37" fillId="46" borderId="14" xfId="0" applyFont="1" applyFill="1" applyBorder="1" applyAlignment="1">
      <alignment horizontal="center" wrapText="1"/>
    </xf>
    <xf numFmtId="9" fontId="36" fillId="46" borderId="14" xfId="3212" applyFont="1" applyFill="1" applyBorder="1" applyAlignment="1">
      <alignment horizontal="center" wrapText="1"/>
    </xf>
    <xf numFmtId="0" fontId="37" fillId="0" borderId="14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/>
    </xf>
    <xf numFmtId="0" fontId="36" fillId="0" borderId="14" xfId="0" applyFont="1" applyFill="1" applyBorder="1" applyAlignment="1">
      <alignment horizontal="right"/>
    </xf>
    <xf numFmtId="0" fontId="37" fillId="0" borderId="2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1" fontId="3" fillId="56" borderId="24" xfId="0" applyNumberFormat="1" applyFont="1" applyFill="1" applyBorder="1" applyAlignment="1">
      <alignment horizontal="right"/>
    </xf>
    <xf numFmtId="1" fontId="3" fillId="56" borderId="24" xfId="1003" applyNumberFormat="1" applyFont="1" applyFill="1" applyBorder="1" applyAlignment="1">
      <alignment horizontal="right"/>
      <protection/>
    </xf>
    <xf numFmtId="1" fontId="2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1" fontId="3" fillId="0" borderId="14" xfId="0" applyNumberFormat="1" applyFont="1" applyBorder="1" applyAlignment="1" quotePrefix="1">
      <alignment horizontal="center"/>
    </xf>
    <xf numFmtId="9" fontId="2" fillId="0" borderId="0" xfId="3212" applyFont="1" applyFill="1" applyBorder="1" applyAlignment="1">
      <alignment/>
    </xf>
    <xf numFmtId="0" fontId="35" fillId="56" borderId="14" xfId="1725" applyFont="1" applyFill="1" applyBorder="1" applyAlignment="1">
      <alignment horizontal="left" vertical="center"/>
      <protection/>
    </xf>
    <xf numFmtId="0" fontId="3" fillId="56" borderId="14" xfId="0" applyFont="1" applyFill="1" applyBorder="1" applyAlignment="1">
      <alignment horizontal="center" wrapText="1"/>
    </xf>
    <xf numFmtId="0" fontId="2" fillId="56" borderId="14" xfId="0" applyFont="1" applyFill="1" applyBorder="1" applyAlignment="1">
      <alignment horizontal="left" vertical="center" wrapText="1"/>
    </xf>
    <xf numFmtId="0" fontId="7" fillId="56" borderId="14" xfId="0" applyFont="1" applyFill="1" applyBorder="1" applyAlignment="1">
      <alignment horizontal="center"/>
    </xf>
    <xf numFmtId="0" fontId="2" fillId="56" borderId="14" xfId="0" applyFont="1" applyFill="1" applyBorder="1" applyAlignment="1">
      <alignment horizontal="center" vertical="center" wrapText="1"/>
    </xf>
    <xf numFmtId="9" fontId="2" fillId="56" borderId="14" xfId="3212" applyFont="1" applyFill="1" applyBorder="1" applyAlignment="1">
      <alignment horizontal="center" vertical="center" wrapText="1"/>
    </xf>
    <xf numFmtId="0" fontId="35" fillId="56" borderId="14" xfId="1725" applyFont="1" applyFill="1" applyBorder="1" applyAlignment="1">
      <alignment horizontal="left" vertical="center"/>
      <protection/>
    </xf>
    <xf numFmtId="9" fontId="3" fillId="0" borderId="0" xfId="3212" applyFont="1" applyBorder="1" applyAlignment="1">
      <alignment horizontal="right" wrapText="1"/>
    </xf>
    <xf numFmtId="9" fontId="0" fillId="0" borderId="14" xfId="3212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top" wrapText="1"/>
    </xf>
    <xf numFmtId="9" fontId="2" fillId="0" borderId="0" xfId="3212" applyFont="1" applyBorder="1" applyAlignment="1">
      <alignment horizontal="center" vertical="top" wrapText="1"/>
    </xf>
    <xf numFmtId="2" fontId="0" fillId="56" borderId="14" xfId="0" applyNumberFormat="1" applyFont="1" applyFill="1" applyBorder="1" applyAlignment="1">
      <alignment horizontal="right"/>
    </xf>
    <xf numFmtId="2" fontId="0" fillId="56" borderId="14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56" borderId="14" xfId="3212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vertical="top" wrapText="1"/>
    </xf>
    <xf numFmtId="9" fontId="2" fillId="0" borderId="0" xfId="3212" applyFont="1" applyBorder="1" applyAlignment="1">
      <alignment horizontal="right" wrapText="1"/>
    </xf>
    <xf numFmtId="1" fontId="0" fillId="0" borderId="14" xfId="0" applyNumberFormat="1" applyFont="1" applyBorder="1" applyAlignment="1">
      <alignment/>
    </xf>
    <xf numFmtId="9" fontId="0" fillId="56" borderId="14" xfId="3212" applyFont="1" applyFill="1" applyBorder="1" applyAlignment="1">
      <alignment/>
    </xf>
    <xf numFmtId="2" fontId="64" fillId="0" borderId="0" xfId="3207" applyNumberFormat="1" applyFont="1" applyBorder="1">
      <alignment/>
      <protection/>
    </xf>
    <xf numFmtId="0" fontId="0" fillId="0" borderId="14" xfId="0" applyFont="1" applyBorder="1" applyAlignment="1">
      <alignment horizontal="center" vertical="center" wrapText="1"/>
    </xf>
    <xf numFmtId="0" fontId="0" fillId="56" borderId="14" xfId="0" applyFont="1" applyFill="1" applyBorder="1" applyAlignment="1">
      <alignment/>
    </xf>
    <xf numFmtId="2" fontId="12" fillId="56" borderId="0" xfId="1003" applyNumberFormat="1" applyFont="1" applyFill="1" applyBorder="1" applyAlignment="1">
      <alignment horizontal="center" vertical="top" wrapText="1"/>
      <protection/>
    </xf>
    <xf numFmtId="9" fontId="12" fillId="56" borderId="0" xfId="3226" applyFont="1" applyFill="1" applyBorder="1" applyAlignment="1">
      <alignment horizontal="center" vertical="top" wrapText="1"/>
    </xf>
    <xf numFmtId="0" fontId="37" fillId="0" borderId="14" xfId="694" applyFont="1" applyFill="1" applyBorder="1">
      <alignment/>
      <protection/>
    </xf>
    <xf numFmtId="0" fontId="36" fillId="0" borderId="14" xfId="0" applyFont="1" applyFill="1" applyBorder="1" applyAlignment="1">
      <alignment/>
    </xf>
    <xf numFmtId="1" fontId="0" fillId="56" borderId="14" xfId="0" applyNumberFormat="1" applyFont="1" applyFill="1" applyBorder="1" applyAlignment="1">
      <alignment/>
    </xf>
    <xf numFmtId="0" fontId="13" fillId="56" borderId="28" xfId="1003" applyFont="1" applyFill="1" applyBorder="1" applyAlignment="1">
      <alignment horizontal="center"/>
      <protection/>
    </xf>
    <xf numFmtId="0" fontId="13" fillId="56" borderId="24" xfId="1003" applyFont="1" applyFill="1" applyBorder="1" applyAlignment="1">
      <alignment horizontal="center"/>
      <protection/>
    </xf>
    <xf numFmtId="0" fontId="13" fillId="56" borderId="14" xfId="1003" applyFont="1" applyFill="1" applyBorder="1" applyAlignment="1">
      <alignment horizontal="center"/>
      <protection/>
    </xf>
    <xf numFmtId="0" fontId="13" fillId="56" borderId="25" xfId="0" applyFont="1" applyFill="1" applyBorder="1" applyAlignment="1">
      <alignment horizontal="center" vertical="center" wrapText="1"/>
    </xf>
    <xf numFmtId="0" fontId="13" fillId="56" borderId="23" xfId="1003" applyFont="1" applyFill="1" applyBorder="1" applyAlignment="1">
      <alignment horizontal="center" vertical="center"/>
      <protection/>
    </xf>
    <xf numFmtId="0" fontId="13" fillId="56" borderId="29" xfId="1003" applyFont="1" applyFill="1" applyBorder="1" applyAlignment="1">
      <alignment horizontal="center" vertical="center"/>
      <protection/>
    </xf>
    <xf numFmtId="0" fontId="38" fillId="48" borderId="14" xfId="0" applyFont="1" applyFill="1" applyBorder="1" applyAlignment="1">
      <alignment horizontal="center"/>
    </xf>
    <xf numFmtId="0" fontId="13" fillId="56" borderId="14" xfId="1003" applyFont="1" applyFill="1" applyBorder="1" applyAlignment="1">
      <alignment horizontal="center" vertical="top" wrapText="1"/>
      <protection/>
    </xf>
    <xf numFmtId="0" fontId="13" fillId="56" borderId="28" xfId="1003" applyFont="1" applyFill="1" applyBorder="1" applyAlignment="1">
      <alignment horizontal="center" vertical="top" wrapText="1"/>
      <protection/>
    </xf>
    <xf numFmtId="0" fontId="13" fillId="56" borderId="24" xfId="1003" applyFont="1" applyFill="1" applyBorder="1" applyAlignment="1">
      <alignment horizontal="center" vertical="top" wrapText="1"/>
      <protection/>
    </xf>
    <xf numFmtId="0" fontId="37" fillId="0" borderId="23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56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56" borderId="0" xfId="0" applyFont="1" applyFill="1" applyBorder="1" applyAlignment="1">
      <alignment horizontal="left" vertical="center"/>
    </xf>
    <xf numFmtId="0" fontId="15" fillId="56" borderId="25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4" borderId="28" xfId="0" applyFont="1" applyFill="1" applyBorder="1" applyAlignment="1">
      <alignment horizontal="center"/>
    </xf>
    <xf numFmtId="0" fontId="2" fillId="54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3346">
    <cellStyle name="Normal" xfId="0"/>
    <cellStyle name="??                          " xfId="15"/>
    <cellStyle name="•W€_G7ATD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AeE­ [0]_INQUIRY ¿μ¾÷AßAø " xfId="65"/>
    <cellStyle name="AeE­_INQUIRY ¿μ¾÷AßAø " xfId="66"/>
    <cellStyle name="AÞ¸¶ [0]_INQUIRY ¿?¾÷AßAø " xfId="67"/>
    <cellStyle name="AÞ¸¶_INQUIRY ¿?¾÷AßAø " xfId="68"/>
    <cellStyle name="Bad" xfId="69"/>
    <cellStyle name="Bad 2" xfId="70"/>
    <cellStyle name="Black" xfId="71"/>
    <cellStyle name="Body" xfId="72"/>
    <cellStyle name="Border" xfId="73"/>
    <cellStyle name="C?AØ_¿?¾÷CoE² " xfId="74"/>
    <cellStyle name="C￥AØ_¿μ¾÷CoE² " xfId="75"/>
    <cellStyle name="Calc Currency (0)" xfId="76"/>
    <cellStyle name="Calculation" xfId="77"/>
    <cellStyle name="Calculation 2" xfId="78"/>
    <cellStyle name="Check Cell" xfId="79"/>
    <cellStyle name="Check Cell 2" xfId="80"/>
    <cellStyle name="Comma" xfId="81"/>
    <cellStyle name="Comma  - Style1" xfId="82"/>
    <cellStyle name="Comma  - Style2" xfId="83"/>
    <cellStyle name="Comma  - Style3" xfId="84"/>
    <cellStyle name="Comma  - Style4" xfId="85"/>
    <cellStyle name="Comma  - Style5" xfId="86"/>
    <cellStyle name="Comma  - Style6" xfId="87"/>
    <cellStyle name="Comma  - Style7" xfId="88"/>
    <cellStyle name="Comma  - Style8" xfId="89"/>
    <cellStyle name="Comma [0]" xfId="90"/>
    <cellStyle name="Comma [0] 2" xfId="91"/>
    <cellStyle name="Comma 10" xfId="92"/>
    <cellStyle name="Comma 10 2" xfId="93"/>
    <cellStyle name="Comma 10 2 2" xfId="94"/>
    <cellStyle name="Comma 10 3" xfId="95"/>
    <cellStyle name="Comma 11" xfId="96"/>
    <cellStyle name="Comma 11 2" xfId="97"/>
    <cellStyle name="Comma 11 2 2" xfId="98"/>
    <cellStyle name="Comma 11 3" xfId="99"/>
    <cellStyle name="Comma 12" xfId="100"/>
    <cellStyle name="Comma 13" xfId="101"/>
    <cellStyle name="Comma 14" xfId="102"/>
    <cellStyle name="Comma 2" xfId="103"/>
    <cellStyle name="Comma 2 2" xfId="104"/>
    <cellStyle name="Comma 2 2 2" xfId="105"/>
    <cellStyle name="Comma 2 3" xfId="106"/>
    <cellStyle name="Comma 2 3 2" xfId="107"/>
    <cellStyle name="Comma 3" xfId="108"/>
    <cellStyle name="Comma 3 2" xfId="109"/>
    <cellStyle name="Comma 3 2 2" xfId="110"/>
    <cellStyle name="Comma 3 3" xfId="111"/>
    <cellStyle name="Comma 3 4" xfId="112"/>
    <cellStyle name="Comma 4" xfId="113"/>
    <cellStyle name="Comma 5" xfId="114"/>
    <cellStyle name="Comma 6" xfId="115"/>
    <cellStyle name="Comma 6 2" xfId="116"/>
    <cellStyle name="Comma 6 3" xfId="117"/>
    <cellStyle name="Comma 7" xfId="118"/>
    <cellStyle name="Comma 8" xfId="119"/>
    <cellStyle name="Comma 9" xfId="120"/>
    <cellStyle name="Comma 9 2" xfId="121"/>
    <cellStyle name="Comma 9 2 2" xfId="122"/>
    <cellStyle name="Comma 9 3" xfId="123"/>
    <cellStyle name="Comma 9 4" xfId="124"/>
    <cellStyle name="Comma 9 5" xfId="125"/>
    <cellStyle name="Comma0" xfId="126"/>
    <cellStyle name="Copied" xfId="127"/>
    <cellStyle name="Currency" xfId="128"/>
    <cellStyle name="Currency [0]" xfId="129"/>
    <cellStyle name="Currency 2" xfId="130"/>
    <cellStyle name="Currency 2 2" xfId="131"/>
    <cellStyle name="Currency 2 3" xfId="132"/>
    <cellStyle name="Currency 3" xfId="133"/>
    <cellStyle name="Currency 4" xfId="134"/>
    <cellStyle name="Currency0" xfId="135"/>
    <cellStyle name="Date" xfId="136"/>
    <cellStyle name="Dezimal [0]_laroux" xfId="137"/>
    <cellStyle name="Dezimal_laroux" xfId="138"/>
    <cellStyle name="Entered" xfId="139"/>
    <cellStyle name="Euro" xfId="140"/>
    <cellStyle name="Excel Built-in Normal" xfId="141"/>
    <cellStyle name="Excel Built-in Normal 2" xfId="142"/>
    <cellStyle name="Excel Built-in Normal 3" xfId="143"/>
    <cellStyle name="Explanatory Text" xfId="144"/>
    <cellStyle name="Explanatory Text 2" xfId="145"/>
    <cellStyle name="Fixed" xfId="146"/>
    <cellStyle name="Followed Hyperlink" xfId="147"/>
    <cellStyle name="Good" xfId="148"/>
    <cellStyle name="Good 2" xfId="149"/>
    <cellStyle name="Grey" xfId="150"/>
    <cellStyle name="Head 1" xfId="151"/>
    <cellStyle name="Header1" xfId="152"/>
    <cellStyle name="Header2" xfId="153"/>
    <cellStyle name="Heading 1" xfId="154"/>
    <cellStyle name="Heading 1 2" xfId="155"/>
    <cellStyle name="Heading 2" xfId="156"/>
    <cellStyle name="Heading 2 2" xfId="157"/>
    <cellStyle name="Heading 3" xfId="158"/>
    <cellStyle name="Heading 3 2" xfId="159"/>
    <cellStyle name="Heading 4" xfId="160"/>
    <cellStyle name="Heading 4 2" xfId="161"/>
    <cellStyle name="Hyperlink" xfId="162"/>
    <cellStyle name="Hyperlink 2" xfId="163"/>
    <cellStyle name="Hyperlink 3" xfId="164"/>
    <cellStyle name="Hyperlink 4" xfId="165"/>
    <cellStyle name="Hyperlink 5" xfId="166"/>
    <cellStyle name="Input" xfId="167"/>
    <cellStyle name="Input [yellow]" xfId="168"/>
    <cellStyle name="Input 10" xfId="169"/>
    <cellStyle name="Input 11" xfId="170"/>
    <cellStyle name="Input 12" xfId="171"/>
    <cellStyle name="Input 13" xfId="172"/>
    <cellStyle name="Input 14" xfId="173"/>
    <cellStyle name="Input 15" xfId="174"/>
    <cellStyle name="Input 16" xfId="175"/>
    <cellStyle name="Input 17" xfId="176"/>
    <cellStyle name="Input 18" xfId="177"/>
    <cellStyle name="Input 2" xfId="178"/>
    <cellStyle name="Input 3" xfId="179"/>
    <cellStyle name="Input 4" xfId="180"/>
    <cellStyle name="Input 5" xfId="181"/>
    <cellStyle name="Input 6" xfId="182"/>
    <cellStyle name="Input 7" xfId="183"/>
    <cellStyle name="Input 8" xfId="184"/>
    <cellStyle name="Input 9" xfId="185"/>
    <cellStyle name="Linked Cell" xfId="186"/>
    <cellStyle name="Linked Cell 2" xfId="187"/>
    <cellStyle name="list" xfId="188"/>
    <cellStyle name="list1" xfId="189"/>
    <cellStyle name="Milliers [0]_laroux" xfId="190"/>
    <cellStyle name="Milliers_laroux" xfId="191"/>
    <cellStyle name="Neutral" xfId="192"/>
    <cellStyle name="Neutral 2" xfId="193"/>
    <cellStyle name="no dec" xfId="194"/>
    <cellStyle name="no dec 2" xfId="195"/>
    <cellStyle name="Non défini" xfId="196"/>
    <cellStyle name="Normal - Style1" xfId="197"/>
    <cellStyle name="Normal - Style1 2" xfId="198"/>
    <cellStyle name="Normal - Style1 3" xfId="199"/>
    <cellStyle name="Normal - Style1 4" xfId="200"/>
    <cellStyle name="Normal - Style1_AT-4A UPY" xfId="201"/>
    <cellStyle name="Normal 10" xfId="202"/>
    <cellStyle name="Normal 10 10" xfId="203"/>
    <cellStyle name="Normal 10 11" xfId="204"/>
    <cellStyle name="Normal 10 11 2" xfId="205"/>
    <cellStyle name="Normal 10 2" xfId="206"/>
    <cellStyle name="Normal 10 2 2" xfId="207"/>
    <cellStyle name="Normal 10 2 3" xfId="208"/>
    <cellStyle name="Normal 10 2 4" xfId="209"/>
    <cellStyle name="Normal 10 2 4 2" xfId="210"/>
    <cellStyle name="Normal 10 2 4 3" xfId="211"/>
    <cellStyle name="Normal 10 2 4 4" xfId="212"/>
    <cellStyle name="Normal 10 2 5" xfId="213"/>
    <cellStyle name="Normal 10 2 6" xfId="214"/>
    <cellStyle name="Normal 10 2 7" xfId="215"/>
    <cellStyle name="Normal 10 2 8" xfId="216"/>
    <cellStyle name="Normal 10 3" xfId="217"/>
    <cellStyle name="Normal 10 3 2" xfId="218"/>
    <cellStyle name="Normal 10 3 2 2" xfId="219"/>
    <cellStyle name="Normal 10 3 2 3" xfId="220"/>
    <cellStyle name="Normal 10 3 2 4" xfId="221"/>
    <cellStyle name="Normal 10 3 3" xfId="222"/>
    <cellStyle name="Normal 10 3 4" xfId="223"/>
    <cellStyle name="Normal 10 3 5" xfId="224"/>
    <cellStyle name="Normal 10 4" xfId="225"/>
    <cellStyle name="Normal 10 4 2" xfId="226"/>
    <cellStyle name="Normal 10 4 2 2" xfId="227"/>
    <cellStyle name="Normal 10 4 2 3" xfId="228"/>
    <cellStyle name="Normal 10 4 2 4" xfId="229"/>
    <cellStyle name="Normal 10 4 3" xfId="230"/>
    <cellStyle name="Normal 10 4 4" xfId="231"/>
    <cellStyle name="Normal 10 4 5" xfId="232"/>
    <cellStyle name="Normal 10 5" xfId="233"/>
    <cellStyle name="Normal 10 5 2" xfId="234"/>
    <cellStyle name="Normal 10 5 3" xfId="235"/>
    <cellStyle name="Normal 10 6" xfId="236"/>
    <cellStyle name="Normal 10 6 2" xfId="237"/>
    <cellStyle name="Normal 10 6 3" xfId="238"/>
    <cellStyle name="Normal 10 6 4" xfId="239"/>
    <cellStyle name="Normal 10 7" xfId="240"/>
    <cellStyle name="Normal 10 8" xfId="241"/>
    <cellStyle name="Normal 10 9" xfId="242"/>
    <cellStyle name="Normal 10_AT-13 NOWD" xfId="243"/>
    <cellStyle name="Normal 100" xfId="244"/>
    <cellStyle name="Normal 1000" xfId="245"/>
    <cellStyle name="Normal 1000 2" xfId="246"/>
    <cellStyle name="Normal 1001" xfId="247"/>
    <cellStyle name="Normal 1001 2" xfId="248"/>
    <cellStyle name="Normal 1001 3" xfId="249"/>
    <cellStyle name="Normal 1002" xfId="250"/>
    <cellStyle name="Normal 1003" xfId="251"/>
    <cellStyle name="Normal 1004" xfId="252"/>
    <cellStyle name="Normal 1005" xfId="253"/>
    <cellStyle name="Normal 101" xfId="254"/>
    <cellStyle name="Normal 102" xfId="255"/>
    <cellStyle name="Normal 103" xfId="256"/>
    <cellStyle name="Normal 104" xfId="257"/>
    <cellStyle name="Normal 105" xfId="258"/>
    <cellStyle name="Normal 106" xfId="259"/>
    <cellStyle name="Normal 107" xfId="260"/>
    <cellStyle name="Normal 107 2" xfId="261"/>
    <cellStyle name="Normal 107 2 2" xfId="262"/>
    <cellStyle name="Normal 107 3" xfId="263"/>
    <cellStyle name="Normal 107 4" xfId="264"/>
    <cellStyle name="Normal 107 5" xfId="265"/>
    <cellStyle name="Normal 108" xfId="266"/>
    <cellStyle name="Normal 109" xfId="267"/>
    <cellStyle name="Normal 11" xfId="268"/>
    <cellStyle name="Normal 11 10" xfId="269"/>
    <cellStyle name="Normal 11 2" xfId="270"/>
    <cellStyle name="Normal 11 2 2" xfId="271"/>
    <cellStyle name="Normal 11 2 3" xfId="272"/>
    <cellStyle name="Normal 11 2 4" xfId="273"/>
    <cellStyle name="Normal 11 2 4 2" xfId="274"/>
    <cellStyle name="Normal 11 2 4 3" xfId="275"/>
    <cellStyle name="Normal 11 2 4 4" xfId="276"/>
    <cellStyle name="Normal 11 2 5" xfId="277"/>
    <cellStyle name="Normal 11 2 6" xfId="278"/>
    <cellStyle name="Normal 11 2 7" xfId="279"/>
    <cellStyle name="Normal 11 3" xfId="280"/>
    <cellStyle name="Normal 11 3 2" xfId="281"/>
    <cellStyle name="Normal 11 3 2 2" xfId="282"/>
    <cellStyle name="Normal 11 3 2 3" xfId="283"/>
    <cellStyle name="Normal 11 3 2 4" xfId="284"/>
    <cellStyle name="Normal 11 3 3" xfId="285"/>
    <cellStyle name="Normal 11 3 4" xfId="286"/>
    <cellStyle name="Normal 11 3 5" xfId="287"/>
    <cellStyle name="Normal 11 4" xfId="288"/>
    <cellStyle name="Normal 11 4 2" xfId="289"/>
    <cellStyle name="Normal 11 4 2 2" xfId="290"/>
    <cellStyle name="Normal 11 4 2 3" xfId="291"/>
    <cellStyle name="Normal 11 4 2 4" xfId="292"/>
    <cellStyle name="Normal 11 4 3" xfId="293"/>
    <cellStyle name="Normal 11 4 4" xfId="294"/>
    <cellStyle name="Normal 11 4 5" xfId="295"/>
    <cellStyle name="Normal 11 5" xfId="296"/>
    <cellStyle name="Normal 11 5 2" xfId="297"/>
    <cellStyle name="Normal 11 5 3" xfId="298"/>
    <cellStyle name="Normal 11 6" xfId="299"/>
    <cellStyle name="Normal 11 6 2" xfId="300"/>
    <cellStyle name="Normal 11 6 3" xfId="301"/>
    <cellStyle name="Normal 11 6 4" xfId="302"/>
    <cellStyle name="Normal 11 7" xfId="303"/>
    <cellStyle name="Normal 11 8" xfId="304"/>
    <cellStyle name="Normal 11 9" xfId="305"/>
    <cellStyle name="Normal 11_AT-13 NOWD" xfId="306"/>
    <cellStyle name="Normal 110" xfId="307"/>
    <cellStyle name="Normal 111" xfId="308"/>
    <cellStyle name="Normal 112" xfId="309"/>
    <cellStyle name="Normal 113" xfId="310"/>
    <cellStyle name="Normal 114" xfId="311"/>
    <cellStyle name="Normal 115" xfId="312"/>
    <cellStyle name="Normal 116" xfId="313"/>
    <cellStyle name="Normal 117" xfId="314"/>
    <cellStyle name="Normal 118" xfId="315"/>
    <cellStyle name="Normal 119" xfId="316"/>
    <cellStyle name="Normal 12" xfId="317"/>
    <cellStyle name="Normal 12 10" xfId="318"/>
    <cellStyle name="Normal 12 2" xfId="319"/>
    <cellStyle name="Normal 12 2 2" xfId="320"/>
    <cellStyle name="Normal 12 2 3" xfId="321"/>
    <cellStyle name="Normal 12 2 4" xfId="322"/>
    <cellStyle name="Normal 12 2 4 2" xfId="323"/>
    <cellStyle name="Normal 12 2 4 3" xfId="324"/>
    <cellStyle name="Normal 12 2 4 4" xfId="325"/>
    <cellStyle name="Normal 12 2 5" xfId="326"/>
    <cellStyle name="Normal 12 2 6" xfId="327"/>
    <cellStyle name="Normal 12 2 7" xfId="328"/>
    <cellStyle name="Normal 12 3" xfId="329"/>
    <cellStyle name="Normal 12 3 2" xfId="330"/>
    <cellStyle name="Normal 12 3 2 2" xfId="331"/>
    <cellStyle name="Normal 12 3 2 3" xfId="332"/>
    <cellStyle name="Normal 12 3 2 4" xfId="333"/>
    <cellStyle name="Normal 12 3 3" xfId="334"/>
    <cellStyle name="Normal 12 3 4" xfId="335"/>
    <cellStyle name="Normal 12 3 5" xfId="336"/>
    <cellStyle name="Normal 12 4" xfId="337"/>
    <cellStyle name="Normal 12 4 2" xfId="338"/>
    <cellStyle name="Normal 12 4 2 2" xfId="339"/>
    <cellStyle name="Normal 12 4 2 3" xfId="340"/>
    <cellStyle name="Normal 12 4 2 4" xfId="341"/>
    <cellStyle name="Normal 12 4 3" xfId="342"/>
    <cellStyle name="Normal 12 4 4" xfId="343"/>
    <cellStyle name="Normal 12 4 5" xfId="344"/>
    <cellStyle name="Normal 12 5" xfId="345"/>
    <cellStyle name="Normal 12 5 2" xfId="346"/>
    <cellStyle name="Normal 12 5 3" xfId="347"/>
    <cellStyle name="Normal 12 6" xfId="348"/>
    <cellStyle name="Normal 12 6 2" xfId="349"/>
    <cellStyle name="Normal 12 6 3" xfId="350"/>
    <cellStyle name="Normal 12 6 4" xfId="351"/>
    <cellStyle name="Normal 12 7" xfId="352"/>
    <cellStyle name="Normal 12 8" xfId="353"/>
    <cellStyle name="Normal 12 9" xfId="354"/>
    <cellStyle name="Normal 12_AT-13 NOWD" xfId="355"/>
    <cellStyle name="Normal 120" xfId="356"/>
    <cellStyle name="Normal 121" xfId="357"/>
    <cellStyle name="Normal 122" xfId="358"/>
    <cellStyle name="Normal 123" xfId="359"/>
    <cellStyle name="Normal 124" xfId="360"/>
    <cellStyle name="Normal 125" xfId="361"/>
    <cellStyle name="Normal 126" xfId="362"/>
    <cellStyle name="Normal 127" xfId="363"/>
    <cellStyle name="Normal 128" xfId="364"/>
    <cellStyle name="Normal 129" xfId="365"/>
    <cellStyle name="Normal 13" xfId="366"/>
    <cellStyle name="Normal 13 10" xfId="367"/>
    <cellStyle name="Normal 13 2" xfId="368"/>
    <cellStyle name="Normal 13 2 10" xfId="369"/>
    <cellStyle name="Normal 13 2 11" xfId="370"/>
    <cellStyle name="Normal 13 2 12" xfId="371"/>
    <cellStyle name="Normal 13 2 13" xfId="372"/>
    <cellStyle name="Normal 13 2 13 2" xfId="373"/>
    <cellStyle name="Normal 13 2 14" xfId="374"/>
    <cellStyle name="Normal 13 2 14 2" xfId="375"/>
    <cellStyle name="Normal 13 2 15" xfId="376"/>
    <cellStyle name="Normal 13 2 2" xfId="377"/>
    <cellStyle name="Normal 13 2 2 2" xfId="378"/>
    <cellStyle name="Normal 13 2 2 2 2" xfId="379"/>
    <cellStyle name="Normal 13 2 2 2 2 2" xfId="380"/>
    <cellStyle name="Normal 13 2 2 2 3" xfId="381"/>
    <cellStyle name="Normal 13 2 2 2 4" xfId="382"/>
    <cellStyle name="Normal 13 2 2 2 5" xfId="383"/>
    <cellStyle name="Normal 13 2 2 3" xfId="384"/>
    <cellStyle name="Normal 13 2 2 3 2" xfId="385"/>
    <cellStyle name="Normal 13 2 2 3 3" xfId="386"/>
    <cellStyle name="Normal 13 2 2 4" xfId="387"/>
    <cellStyle name="Normal 13 2 2 5" xfId="388"/>
    <cellStyle name="Normal 13 2 2 6" xfId="389"/>
    <cellStyle name="Normal 13 2 2 7" xfId="390"/>
    <cellStyle name="Normal 13 2 2 7 2" xfId="391"/>
    <cellStyle name="Normal 13 2 2_AT-4A UPY" xfId="392"/>
    <cellStyle name="Normal 13 2 3" xfId="393"/>
    <cellStyle name="Normal 13 2 3 2" xfId="394"/>
    <cellStyle name="Normal 13 2 3 2 2" xfId="395"/>
    <cellStyle name="Normal 13 2 3 2 3" xfId="396"/>
    <cellStyle name="Normal 13 2 3 2 4" xfId="397"/>
    <cellStyle name="Normal 13 2 3 3" xfId="398"/>
    <cellStyle name="Normal 13 2 3 4" xfId="399"/>
    <cellStyle name="Normal 13 2 3 5" xfId="400"/>
    <cellStyle name="Normal 13 2 4" xfId="401"/>
    <cellStyle name="Normal 13 2 4 2" xfId="402"/>
    <cellStyle name="Normal 13 2 4 2 2" xfId="403"/>
    <cellStyle name="Normal 13 2 4 2 3" xfId="404"/>
    <cellStyle name="Normal 13 2 4 2 4" xfId="405"/>
    <cellStyle name="Normal 13 2 4 3" xfId="406"/>
    <cellStyle name="Normal 13 2 4 4" xfId="407"/>
    <cellStyle name="Normal 13 2 4 5" xfId="408"/>
    <cellStyle name="Normal 13 2 5" xfId="409"/>
    <cellStyle name="Normal 13 2 5 2" xfId="410"/>
    <cellStyle name="Normal 13 2 5 2 2" xfId="411"/>
    <cellStyle name="Normal 13 2 5 2 2 2" xfId="412"/>
    <cellStyle name="Normal 13 2 5 2 2 3" xfId="413"/>
    <cellStyle name="Normal 13 2 5 2 2 4" xfId="414"/>
    <cellStyle name="Normal 13 2 5 2 3" xfId="415"/>
    <cellStyle name="Normal 13 2 5 2 4" xfId="416"/>
    <cellStyle name="Normal 13 2 5 2 5" xfId="417"/>
    <cellStyle name="Normal 13 2 5 2_AT-4A UPY" xfId="418"/>
    <cellStyle name="Normal 13 2 5 3" xfId="419"/>
    <cellStyle name="Normal 13 2 5 3 2" xfId="420"/>
    <cellStyle name="Normal 13 2 5 3 2 2" xfId="421"/>
    <cellStyle name="Normal 13 2 5 3 2 3" xfId="422"/>
    <cellStyle name="Normal 13 2 5 3 2 4" xfId="423"/>
    <cellStyle name="Normal 13 2 5 3 3" xfId="424"/>
    <cellStyle name="Normal 13 2 5 3 4" xfId="425"/>
    <cellStyle name="Normal 13 2 5 3 5" xfId="426"/>
    <cellStyle name="Normal 13 2 5 4" xfId="427"/>
    <cellStyle name="Normal 13 2 5 4 2" xfId="428"/>
    <cellStyle name="Normal 13 2 5 4 2 2" xfId="429"/>
    <cellStyle name="Normal 13 2 5 4 2 3" xfId="430"/>
    <cellStyle name="Normal 13 2 5 4 2 4" xfId="431"/>
    <cellStyle name="Normal 13 2 5 4 3" xfId="432"/>
    <cellStyle name="Normal 13 2 5 4 4" xfId="433"/>
    <cellStyle name="Normal 13 2 5 4 5" xfId="434"/>
    <cellStyle name="Normal 13 2 5 5" xfId="435"/>
    <cellStyle name="Normal 13 2 5 5 2" xfId="436"/>
    <cellStyle name="Normal 13 2 5 5 2 2" xfId="437"/>
    <cellStyle name="Normal 13 2 5 5 2 3" xfId="438"/>
    <cellStyle name="Normal 13 2 5 5 2 4" xfId="439"/>
    <cellStyle name="Normal 13 2 5 5 3" xfId="440"/>
    <cellStyle name="Normal 13 2 5 5 4" xfId="441"/>
    <cellStyle name="Normal 13 2 5 5 5" xfId="442"/>
    <cellStyle name="Normal 13 2 5 5_AT-4A UPY" xfId="443"/>
    <cellStyle name="Normal 13 2 5 6" xfId="444"/>
    <cellStyle name="Normal 13 2 5 6 2" xfId="445"/>
    <cellStyle name="Normal 13 2 5 6 3" xfId="446"/>
    <cellStyle name="Normal 13 2 5 6 4" xfId="447"/>
    <cellStyle name="Normal 13 2 5 7" xfId="448"/>
    <cellStyle name="Normal 13 2 5 8" xfId="449"/>
    <cellStyle name="Normal 13 2 5 9" xfId="450"/>
    <cellStyle name="Normal 13 2 5_AT-4A UPY" xfId="451"/>
    <cellStyle name="Normal 13 2 6" xfId="452"/>
    <cellStyle name="Normal 13 2 6 2" xfId="453"/>
    <cellStyle name="Normal 13 2 6 2 2" xfId="454"/>
    <cellStyle name="Normal 13 2 6 2 3" xfId="455"/>
    <cellStyle name="Normal 13 2 6 2 4" xfId="456"/>
    <cellStyle name="Normal 13 2 6 3" xfId="457"/>
    <cellStyle name="Normal 13 2 6 4" xfId="458"/>
    <cellStyle name="Normal 13 2 6 5" xfId="459"/>
    <cellStyle name="Normal 13 2 7" xfId="460"/>
    <cellStyle name="Normal 13 2 7 2" xfId="461"/>
    <cellStyle name="Normal 13 2 7 2 2" xfId="462"/>
    <cellStyle name="Normal 13 2 7 3" xfId="463"/>
    <cellStyle name="Normal 13 2 7 4" xfId="464"/>
    <cellStyle name="Normal 13 2 8" xfId="465"/>
    <cellStyle name="Normal 13 2 8 2" xfId="466"/>
    <cellStyle name="Normal 13 2 8 3" xfId="467"/>
    <cellStyle name="Normal 13 2 8 4" xfId="468"/>
    <cellStyle name="Normal 13 2 8 5" xfId="469"/>
    <cellStyle name="Normal 13 2 8 5 2" xfId="470"/>
    <cellStyle name="Normal 13 2 9" xfId="471"/>
    <cellStyle name="Normal 13 2 9 2" xfId="472"/>
    <cellStyle name="Normal 13 2 9 3" xfId="473"/>
    <cellStyle name="Normal 13 2 9 3 2" xfId="474"/>
    <cellStyle name="Normal 13 2 9 3 3" xfId="475"/>
    <cellStyle name="Normal 13 2 9 3 4" xfId="476"/>
    <cellStyle name="Normal 13 2 9 3 4 2" xfId="477"/>
    <cellStyle name="Normal 13 2 9 3 4 2 2" xfId="478"/>
    <cellStyle name="Normal 13 2 9 3 4 2 3" xfId="479"/>
    <cellStyle name="Normal 13 2 9 3 4 2 4" xfId="480"/>
    <cellStyle name="Normal 13 2 9 3 4 2 4 2" xfId="481"/>
    <cellStyle name="Normal 13 2 9 3 4 2 4 2 2" xfId="482"/>
    <cellStyle name="Normal 13 2 9 3 4 6 2 2 2" xfId="483"/>
    <cellStyle name="Normal 13 2 9 3 5" xfId="484"/>
    <cellStyle name="Normal 13 2 9 3 5 2" xfId="485"/>
    <cellStyle name="Normal 13 2 9 3 5 2 2" xfId="486"/>
    <cellStyle name="Normal 13 2 9 3 5 2 3" xfId="487"/>
    <cellStyle name="Normal 13 2 9 3 5 2 4" xfId="488"/>
    <cellStyle name="Normal 13 2 9 3 5 2 4 2" xfId="489"/>
    <cellStyle name="Normal 13 2 9 3 5 2 4 2 2" xfId="490"/>
    <cellStyle name="Normal 13 2 9 3 5 2 4 2 3" xfId="491"/>
    <cellStyle name="Normal 13 2 9 3 5 2 4 2 4" xfId="492"/>
    <cellStyle name="Normal 13 2_Foramts for data entry_QPR" xfId="493"/>
    <cellStyle name="Normal 13 3" xfId="494"/>
    <cellStyle name="Normal 13 3 2" xfId="495"/>
    <cellStyle name="Normal 13 3 2 2" xfId="496"/>
    <cellStyle name="Normal 13 3 3" xfId="497"/>
    <cellStyle name="Normal 13 3 3 2" xfId="498"/>
    <cellStyle name="Normal 13 3 3 3" xfId="499"/>
    <cellStyle name="Normal 13 3 3 3 2" xfId="500"/>
    <cellStyle name="Normal 13 3 3 3 3" xfId="501"/>
    <cellStyle name="Normal 13 3 3 3 4" xfId="502"/>
    <cellStyle name="Normal 13 3 3 3 4 2" xfId="503"/>
    <cellStyle name="Normal 13 3 3 3 4 2 2" xfId="504"/>
    <cellStyle name="Normal 13 3 4" xfId="505"/>
    <cellStyle name="Normal 13 3 5" xfId="506"/>
    <cellStyle name="Normal 13 3 6" xfId="507"/>
    <cellStyle name="Normal 13 3 7" xfId="508"/>
    <cellStyle name="Normal 13 4" xfId="509"/>
    <cellStyle name="Normal 13 4 2" xfId="510"/>
    <cellStyle name="Normal 13 4 3" xfId="511"/>
    <cellStyle name="Normal 13 4 4" xfId="512"/>
    <cellStyle name="Normal 13 5" xfId="513"/>
    <cellStyle name="Normal 13 6" xfId="514"/>
    <cellStyle name="Normal 13 7" xfId="515"/>
    <cellStyle name="Normal 13 8" xfId="516"/>
    <cellStyle name="Normal 13 9" xfId="517"/>
    <cellStyle name="Normal 130" xfId="518"/>
    <cellStyle name="Normal 131" xfId="519"/>
    <cellStyle name="Normal 132" xfId="520"/>
    <cellStyle name="Normal 133" xfId="521"/>
    <cellStyle name="Normal 134" xfId="522"/>
    <cellStyle name="Normal 135" xfId="523"/>
    <cellStyle name="Normal 136" xfId="524"/>
    <cellStyle name="Normal 137" xfId="525"/>
    <cellStyle name="Normal 138" xfId="526"/>
    <cellStyle name="Normal 139" xfId="527"/>
    <cellStyle name="Normal 14" xfId="528"/>
    <cellStyle name="Normal 14 2" xfId="529"/>
    <cellStyle name="Normal 14 3" xfId="530"/>
    <cellStyle name="Normal 14 4" xfId="531"/>
    <cellStyle name="Normal 14_AT-4A UPY" xfId="532"/>
    <cellStyle name="Normal 140" xfId="533"/>
    <cellStyle name="Normal 141" xfId="534"/>
    <cellStyle name="Normal 142" xfId="535"/>
    <cellStyle name="Normal 143" xfId="536"/>
    <cellStyle name="Normal 144" xfId="537"/>
    <cellStyle name="Normal 145" xfId="538"/>
    <cellStyle name="Normal 146" xfId="539"/>
    <cellStyle name="Normal 147" xfId="540"/>
    <cellStyle name="Normal 148" xfId="541"/>
    <cellStyle name="Normal 149" xfId="542"/>
    <cellStyle name="Normal 15" xfId="543"/>
    <cellStyle name="Normal 15 2" xfId="544"/>
    <cellStyle name="Normal 15 3" xfId="545"/>
    <cellStyle name="Normal 15_AT-4A UPY" xfId="546"/>
    <cellStyle name="Normal 150" xfId="547"/>
    <cellStyle name="Normal 151" xfId="548"/>
    <cellStyle name="Normal 152" xfId="549"/>
    <cellStyle name="Normal 152 2" xfId="550"/>
    <cellStyle name="Normal 152_AT-4A UPY" xfId="551"/>
    <cellStyle name="Normal 153" xfId="552"/>
    <cellStyle name="Normal 153 2" xfId="553"/>
    <cellStyle name="Normal 153_AT-4A UPY" xfId="554"/>
    <cellStyle name="Normal 154" xfId="555"/>
    <cellStyle name="Normal 154 2" xfId="556"/>
    <cellStyle name="Normal 154_AT-4A UPY" xfId="557"/>
    <cellStyle name="Normal 155" xfId="558"/>
    <cellStyle name="Normal 155 2" xfId="559"/>
    <cellStyle name="Normal 155_AT-4A UPY" xfId="560"/>
    <cellStyle name="Normal 156" xfId="561"/>
    <cellStyle name="Normal 156 2" xfId="562"/>
    <cellStyle name="Normal 156_AT-4A UPY" xfId="563"/>
    <cellStyle name="Normal 157" xfId="564"/>
    <cellStyle name="Normal 157 2" xfId="565"/>
    <cellStyle name="Normal 157_AT-4A UPY" xfId="566"/>
    <cellStyle name="Normal 158" xfId="567"/>
    <cellStyle name="Normal 158 2" xfId="568"/>
    <cellStyle name="Normal 158_AT-4A UPY" xfId="569"/>
    <cellStyle name="Normal 159" xfId="570"/>
    <cellStyle name="Normal 159 2" xfId="571"/>
    <cellStyle name="Normal 159_AT-4A UPY" xfId="572"/>
    <cellStyle name="Normal 16" xfId="573"/>
    <cellStyle name="Normal 16 2" xfId="574"/>
    <cellStyle name="Normal 16 3" xfId="575"/>
    <cellStyle name="Normal 16_AT-4A UPY" xfId="576"/>
    <cellStyle name="Normal 160" xfId="577"/>
    <cellStyle name="Normal 160 2" xfId="578"/>
    <cellStyle name="Normal 160_AT-4A UPY" xfId="579"/>
    <cellStyle name="Normal 161" xfId="580"/>
    <cellStyle name="Normal 161 2" xfId="581"/>
    <cellStyle name="Normal 161_AT-4A UPY" xfId="582"/>
    <cellStyle name="Normal 162" xfId="583"/>
    <cellStyle name="Normal 162 2" xfId="584"/>
    <cellStyle name="Normal 162_AT-4A UPY" xfId="585"/>
    <cellStyle name="Normal 163" xfId="586"/>
    <cellStyle name="Normal 163 2" xfId="587"/>
    <cellStyle name="Normal 163_AT-4A UPY" xfId="588"/>
    <cellStyle name="Normal 164" xfId="589"/>
    <cellStyle name="Normal 165" xfId="590"/>
    <cellStyle name="Normal 166" xfId="591"/>
    <cellStyle name="Normal 167" xfId="592"/>
    <cellStyle name="Normal 168" xfId="593"/>
    <cellStyle name="Normal 169" xfId="594"/>
    <cellStyle name="Normal 17" xfId="595"/>
    <cellStyle name="Normal 17 2" xfId="596"/>
    <cellStyle name="Normal 17_AT-4A UPY" xfId="597"/>
    <cellStyle name="Normal 170" xfId="598"/>
    <cellStyle name="Normal 170 2" xfId="599"/>
    <cellStyle name="Normal 170_AT-4A UPY" xfId="600"/>
    <cellStyle name="Normal 171" xfId="601"/>
    <cellStyle name="Normal 171 2" xfId="602"/>
    <cellStyle name="Normal 171_AT-4A UPY" xfId="603"/>
    <cellStyle name="Normal 172" xfId="604"/>
    <cellStyle name="Normal 172 2" xfId="605"/>
    <cellStyle name="Normal 172_AT-4A UPY" xfId="606"/>
    <cellStyle name="Normal 173" xfId="607"/>
    <cellStyle name="Normal 173 2" xfId="608"/>
    <cellStyle name="Normal 173_AT-4A UPY" xfId="609"/>
    <cellStyle name="Normal 174" xfId="610"/>
    <cellStyle name="Normal 174 2" xfId="611"/>
    <cellStyle name="Normal 174_AT-4A UPY" xfId="612"/>
    <cellStyle name="Normal 175" xfId="613"/>
    <cellStyle name="Normal 175 2" xfId="614"/>
    <cellStyle name="Normal 175_AT-4A UPY" xfId="615"/>
    <cellStyle name="Normal 176" xfId="616"/>
    <cellStyle name="Normal 176 2" xfId="617"/>
    <cellStyle name="Normal 176_AT-4A UPY" xfId="618"/>
    <cellStyle name="Normal 177" xfId="619"/>
    <cellStyle name="Normal 177 2" xfId="620"/>
    <cellStyle name="Normal 177_AT-4A UPY" xfId="621"/>
    <cellStyle name="Normal 178" xfId="622"/>
    <cellStyle name="Normal 178 2" xfId="623"/>
    <cellStyle name="Normal 178_AT-4A UPY" xfId="624"/>
    <cellStyle name="Normal 179" xfId="625"/>
    <cellStyle name="Normal 179 2" xfId="626"/>
    <cellStyle name="Normal 179_AT-4A UPY" xfId="627"/>
    <cellStyle name="Normal 18" xfId="628"/>
    <cellStyle name="Normal 18 2" xfId="629"/>
    <cellStyle name="Normal 18_AT-4A UPY" xfId="630"/>
    <cellStyle name="Normal 180" xfId="631"/>
    <cellStyle name="Normal 180 2" xfId="632"/>
    <cellStyle name="Normal 180_AT-4A UPY" xfId="633"/>
    <cellStyle name="Normal 181" xfId="634"/>
    <cellStyle name="Normal 181 2" xfId="635"/>
    <cellStyle name="Normal 181_AT-4A UPY" xfId="636"/>
    <cellStyle name="Normal 182" xfId="637"/>
    <cellStyle name="Normal 182 2" xfId="638"/>
    <cellStyle name="Normal 182_AT-4A UPY" xfId="639"/>
    <cellStyle name="Normal 183" xfId="640"/>
    <cellStyle name="Normal 183 2" xfId="641"/>
    <cellStyle name="Normal 183_AT-4A UPY" xfId="642"/>
    <cellStyle name="Normal 184" xfId="643"/>
    <cellStyle name="Normal 184 2" xfId="644"/>
    <cellStyle name="Normal 184_AT-4A UPY" xfId="645"/>
    <cellStyle name="Normal 185" xfId="646"/>
    <cellStyle name="Normal 185 2" xfId="647"/>
    <cellStyle name="Normal 185_AT-4A UPY" xfId="648"/>
    <cellStyle name="Normal 186" xfId="649"/>
    <cellStyle name="Normal 186 2" xfId="650"/>
    <cellStyle name="Normal 186_AT-4A UPY" xfId="651"/>
    <cellStyle name="Normal 187" xfId="652"/>
    <cellStyle name="Normal 187 2" xfId="653"/>
    <cellStyle name="Normal 187_AT-4A UPY" xfId="654"/>
    <cellStyle name="Normal 188" xfId="655"/>
    <cellStyle name="Normal 188 2" xfId="656"/>
    <cellStyle name="Normal 188_AT-4A UPY" xfId="657"/>
    <cellStyle name="Normal 189" xfId="658"/>
    <cellStyle name="Normal 189 2" xfId="659"/>
    <cellStyle name="Normal 189_AT-4A UPY" xfId="660"/>
    <cellStyle name="Normal 19" xfId="661"/>
    <cellStyle name="Normal 19 2" xfId="662"/>
    <cellStyle name="Normal 19_AT-4A UPY" xfId="663"/>
    <cellStyle name="Normal 190" xfId="664"/>
    <cellStyle name="Normal 190 2" xfId="665"/>
    <cellStyle name="Normal 190_AT-4A UPY" xfId="666"/>
    <cellStyle name="Normal 191" xfId="667"/>
    <cellStyle name="Normal 191 2" xfId="668"/>
    <cellStyle name="Normal 191_AT-4A UPY" xfId="669"/>
    <cellStyle name="Normal 192" xfId="670"/>
    <cellStyle name="Normal 192 2" xfId="671"/>
    <cellStyle name="Normal 192_AT-4A UPY" xfId="672"/>
    <cellStyle name="Normal 193" xfId="673"/>
    <cellStyle name="Normal 193 2" xfId="674"/>
    <cellStyle name="Normal 193_AT-4A UPY" xfId="675"/>
    <cellStyle name="Normal 194" xfId="676"/>
    <cellStyle name="Normal 194 2" xfId="677"/>
    <cellStyle name="Normal 194_AT-4A UPY" xfId="678"/>
    <cellStyle name="Normal 195" xfId="679"/>
    <cellStyle name="Normal 195 2" xfId="680"/>
    <cellStyle name="Normal 195_AT-4A UPY" xfId="681"/>
    <cellStyle name="Normal 196" xfId="682"/>
    <cellStyle name="Normal 196 2" xfId="683"/>
    <cellStyle name="Normal 196_AT-4A UPY" xfId="684"/>
    <cellStyle name="Normal 197" xfId="685"/>
    <cellStyle name="Normal 197 2" xfId="686"/>
    <cellStyle name="Normal 197_AT-4A UPY" xfId="687"/>
    <cellStyle name="Normal 198" xfId="688"/>
    <cellStyle name="Normal 198 2" xfId="689"/>
    <cellStyle name="Normal 198_AT-4A UPY" xfId="690"/>
    <cellStyle name="Normal 199" xfId="691"/>
    <cellStyle name="Normal 199 2" xfId="692"/>
    <cellStyle name="Normal 199_AT-4A UPY" xfId="693"/>
    <cellStyle name="Normal 2" xfId="694"/>
    <cellStyle name="Normal 2 10" xfId="695"/>
    <cellStyle name="Normal 2 11" xfId="696"/>
    <cellStyle name="Normal 2 12" xfId="697"/>
    <cellStyle name="Normal 2 13" xfId="698"/>
    <cellStyle name="Normal 2 2" xfId="699"/>
    <cellStyle name="Normal 2 2 10" xfId="700"/>
    <cellStyle name="Normal 2 2 2" xfId="701"/>
    <cellStyle name="Normal 2 2 2 2" xfId="702"/>
    <cellStyle name="Normal 2 2 2 2 2" xfId="703"/>
    <cellStyle name="Normal 2 2 2 2 2 2" xfId="704"/>
    <cellStyle name="Normal 2 2 2 2 3" xfId="705"/>
    <cellStyle name="Normal 2 2 2 2 4" xfId="706"/>
    <cellStyle name="Normal 2 2 2 3" xfId="707"/>
    <cellStyle name="Normal 2 2 2 3 2" xfId="708"/>
    <cellStyle name="Normal 2 2 2 3 3" xfId="709"/>
    <cellStyle name="Normal 2 2 2 3 4" xfId="710"/>
    <cellStyle name="Normal 2 2 2 3_AT-4A UPY" xfId="711"/>
    <cellStyle name="Normal 2 2 2 4" xfId="712"/>
    <cellStyle name="Normal 2 2 2 4 2" xfId="713"/>
    <cellStyle name="Normal 2 2 2 5" xfId="714"/>
    <cellStyle name="Normal 2 2 2 6" xfId="715"/>
    <cellStyle name="Normal 2 2 2 7" xfId="716"/>
    <cellStyle name="Normal 2 2 2_Book1" xfId="717"/>
    <cellStyle name="Normal 2 2 3" xfId="718"/>
    <cellStyle name="Normal 2 2 3 2" xfId="719"/>
    <cellStyle name="Normal 2 2 3 3" xfId="720"/>
    <cellStyle name="Normal 2 2 3 4" xfId="721"/>
    <cellStyle name="Normal 2 2 3 5" xfId="722"/>
    <cellStyle name="Normal 2 2 3 6" xfId="723"/>
    <cellStyle name="Normal 2 2 4" xfId="724"/>
    <cellStyle name="Normal 2 2 4 2" xfId="725"/>
    <cellStyle name="Normal 2 2 4 3" xfId="726"/>
    <cellStyle name="Normal 2 2 5" xfId="727"/>
    <cellStyle name="Normal 2 2 5 2" xfId="728"/>
    <cellStyle name="Normal 2 2 6" xfId="729"/>
    <cellStyle name="Normal 2 2 7" xfId="730"/>
    <cellStyle name="Normal 2 2 8" xfId="731"/>
    <cellStyle name="Normal 2 2 9" xfId="732"/>
    <cellStyle name="Normal 2 2_2nd_QPR_Format_2012-13" xfId="733"/>
    <cellStyle name="Normal 2 3" xfId="734"/>
    <cellStyle name="Normal 2 3 2" xfId="735"/>
    <cellStyle name="Normal 2 3 2 2" xfId="736"/>
    <cellStyle name="Normal 2 3 3" xfId="737"/>
    <cellStyle name="Normal 2 3 3 2" xfId="738"/>
    <cellStyle name="Normal 2 3 4" xfId="739"/>
    <cellStyle name="Normal 2 3 5" xfId="740"/>
    <cellStyle name="Normal 2 3 6" xfId="741"/>
    <cellStyle name="Normal 2 3 7" xfId="742"/>
    <cellStyle name="Normal 2 3 8" xfId="743"/>
    <cellStyle name="Normal 2 4" xfId="744"/>
    <cellStyle name="Normal 2 4 2" xfId="745"/>
    <cellStyle name="Normal 2 4 3" xfId="746"/>
    <cellStyle name="Normal 2 4 3 2" xfId="747"/>
    <cellStyle name="Normal 2 4 3 3" xfId="748"/>
    <cellStyle name="Normal 2 4 3 4" xfId="749"/>
    <cellStyle name="Normal 2 4 4" xfId="750"/>
    <cellStyle name="Normal 2 5" xfId="751"/>
    <cellStyle name="Normal 2 5 2" xfId="752"/>
    <cellStyle name="Normal 2 5 2 2" xfId="753"/>
    <cellStyle name="Normal 2 5 3" xfId="754"/>
    <cellStyle name="Normal 2 6" xfId="755"/>
    <cellStyle name="Normal 2 6 2" xfId="756"/>
    <cellStyle name="Normal 2 6 2 2" xfId="757"/>
    <cellStyle name="Normal 2 6 3" xfId="758"/>
    <cellStyle name="Normal 2 6 4" xfId="759"/>
    <cellStyle name="Normal 2 6 5" xfId="760"/>
    <cellStyle name="Normal 2 6 6" xfId="761"/>
    <cellStyle name="Normal 2 6_AT-4A UPY" xfId="762"/>
    <cellStyle name="Normal 2 7" xfId="763"/>
    <cellStyle name="Normal 2 7 2" xfId="764"/>
    <cellStyle name="Normal 2 7 3" xfId="765"/>
    <cellStyle name="Normal 2 8" xfId="766"/>
    <cellStyle name="Normal 2 8 2" xfId="767"/>
    <cellStyle name="Normal 2 8 3" xfId="768"/>
    <cellStyle name="Normal 2 9" xfId="769"/>
    <cellStyle name="Normal 2 9 2" xfId="770"/>
    <cellStyle name="Normal 2_1ST QPR UC" xfId="771"/>
    <cellStyle name="Normal 20" xfId="772"/>
    <cellStyle name="Normal 20 2" xfId="773"/>
    <cellStyle name="Normal 20 3" xfId="774"/>
    <cellStyle name="Normal 20_AT-4A UPY" xfId="775"/>
    <cellStyle name="Normal 200" xfId="776"/>
    <cellStyle name="Normal 200 2" xfId="777"/>
    <cellStyle name="Normal 200_AT-4A UPY" xfId="778"/>
    <cellStyle name="Normal 201" xfId="779"/>
    <cellStyle name="Normal 201 2" xfId="780"/>
    <cellStyle name="Normal 201_AT-4A UPY" xfId="781"/>
    <cellStyle name="Normal 202" xfId="782"/>
    <cellStyle name="Normal 202 2" xfId="783"/>
    <cellStyle name="Normal 202_AT-4A UPY" xfId="784"/>
    <cellStyle name="Normal 203" xfId="785"/>
    <cellStyle name="Normal 203 2" xfId="786"/>
    <cellStyle name="Normal 203_AT-4A UPY" xfId="787"/>
    <cellStyle name="Normal 204" xfId="788"/>
    <cellStyle name="Normal 204 2" xfId="789"/>
    <cellStyle name="Normal 204_AT-4A UPY" xfId="790"/>
    <cellStyle name="Normal 205" xfId="791"/>
    <cellStyle name="Normal 205 2" xfId="792"/>
    <cellStyle name="Normal 205_AT-4A UPY" xfId="793"/>
    <cellStyle name="Normal 206" xfId="794"/>
    <cellStyle name="Normal 206 2" xfId="795"/>
    <cellStyle name="Normal 206_AT-4A UPY" xfId="796"/>
    <cellStyle name="Normal 207" xfId="797"/>
    <cellStyle name="Normal 207 2" xfId="798"/>
    <cellStyle name="Normal 207_AT-4A UPY" xfId="799"/>
    <cellStyle name="Normal 208" xfId="800"/>
    <cellStyle name="Normal 208 2" xfId="801"/>
    <cellStyle name="Normal 208_AT-4A UPY" xfId="802"/>
    <cellStyle name="Normal 209" xfId="803"/>
    <cellStyle name="Normal 209 2" xfId="804"/>
    <cellStyle name="Normal 209_AT-4A UPY" xfId="805"/>
    <cellStyle name="Normal 21" xfId="806"/>
    <cellStyle name="Normal 21 2" xfId="807"/>
    <cellStyle name="Normal 21_AT-4A UPY" xfId="808"/>
    <cellStyle name="Normal 210" xfId="809"/>
    <cellStyle name="Normal 210 2" xfId="810"/>
    <cellStyle name="Normal 210_AT-4A UPY" xfId="811"/>
    <cellStyle name="Normal 211" xfId="812"/>
    <cellStyle name="Normal 211 2" xfId="813"/>
    <cellStyle name="Normal 211_AT-4A UPY" xfId="814"/>
    <cellStyle name="Normal 212" xfId="815"/>
    <cellStyle name="Normal 212 2" xfId="816"/>
    <cellStyle name="Normal 212_AT-4A UPY" xfId="817"/>
    <cellStyle name="Normal 213" xfId="818"/>
    <cellStyle name="Normal 213 2" xfId="819"/>
    <cellStyle name="Normal 213_AT-4A UPY" xfId="820"/>
    <cellStyle name="Normal 214" xfId="821"/>
    <cellStyle name="Normal 214 2" xfId="822"/>
    <cellStyle name="Normal 214_AT-4A UPY" xfId="823"/>
    <cellStyle name="Normal 215" xfId="824"/>
    <cellStyle name="Normal 215 2" xfId="825"/>
    <cellStyle name="Normal 215_AT-4A UPY" xfId="826"/>
    <cellStyle name="Normal 216" xfId="827"/>
    <cellStyle name="Normal 216 2" xfId="828"/>
    <cellStyle name="Normal 216_AT-4A UPY" xfId="829"/>
    <cellStyle name="Normal 217" xfId="830"/>
    <cellStyle name="Normal 217 2" xfId="831"/>
    <cellStyle name="Normal 217_AT-4A UPY" xfId="832"/>
    <cellStyle name="Normal 218" xfId="833"/>
    <cellStyle name="Normal 218 2" xfId="834"/>
    <cellStyle name="Normal 218_AT-4A UPY" xfId="835"/>
    <cellStyle name="Normal 219" xfId="836"/>
    <cellStyle name="Normal 219 2" xfId="837"/>
    <cellStyle name="Normal 219_AT-4A UPY" xfId="838"/>
    <cellStyle name="Normal 22" xfId="839"/>
    <cellStyle name="Normal 22 2" xfId="840"/>
    <cellStyle name="Normal 22 3" xfId="841"/>
    <cellStyle name="Normal 22_AT-4A UPY" xfId="842"/>
    <cellStyle name="Normal 220" xfId="843"/>
    <cellStyle name="Normal 220 2" xfId="844"/>
    <cellStyle name="Normal 220_AT-4A UPY" xfId="845"/>
    <cellStyle name="Normal 221" xfId="846"/>
    <cellStyle name="Normal 221 2" xfId="847"/>
    <cellStyle name="Normal 221_AT-4A UPY" xfId="848"/>
    <cellStyle name="Normal 222" xfId="849"/>
    <cellStyle name="Normal 222 2" xfId="850"/>
    <cellStyle name="Normal 222_AT-4A UPY" xfId="851"/>
    <cellStyle name="Normal 223" xfId="852"/>
    <cellStyle name="Normal 223 2" xfId="853"/>
    <cellStyle name="Normal 223_AT-4A UPY" xfId="854"/>
    <cellStyle name="Normal 224" xfId="855"/>
    <cellStyle name="Normal 224 2" xfId="856"/>
    <cellStyle name="Normal 224_AT-4A UPY" xfId="857"/>
    <cellStyle name="Normal 225" xfId="858"/>
    <cellStyle name="Normal 226" xfId="859"/>
    <cellStyle name="Normal 227" xfId="860"/>
    <cellStyle name="Normal 228" xfId="861"/>
    <cellStyle name="Normal 229" xfId="862"/>
    <cellStyle name="Normal 23" xfId="863"/>
    <cellStyle name="Normal 23 2" xfId="864"/>
    <cellStyle name="Normal 23 3" xfId="865"/>
    <cellStyle name="Normal 23_AT-4A UPY" xfId="866"/>
    <cellStyle name="Normal 230" xfId="867"/>
    <cellStyle name="Normal 231" xfId="868"/>
    <cellStyle name="Normal 232" xfId="869"/>
    <cellStyle name="Normal 233" xfId="870"/>
    <cellStyle name="Normal 234" xfId="871"/>
    <cellStyle name="Normal 235" xfId="872"/>
    <cellStyle name="Normal 236" xfId="873"/>
    <cellStyle name="Normal 237" xfId="874"/>
    <cellStyle name="Normal 238" xfId="875"/>
    <cellStyle name="Normal 239" xfId="876"/>
    <cellStyle name="Normal 24" xfId="877"/>
    <cellStyle name="Normal 24 2" xfId="878"/>
    <cellStyle name="Normal 24_AT-4A UPY" xfId="879"/>
    <cellStyle name="Normal 240" xfId="880"/>
    <cellStyle name="Normal 241" xfId="881"/>
    <cellStyle name="Normal 242" xfId="882"/>
    <cellStyle name="Normal 243" xfId="883"/>
    <cellStyle name="Normal 244" xfId="884"/>
    <cellStyle name="Normal 245" xfId="885"/>
    <cellStyle name="Normal 245 2" xfId="886"/>
    <cellStyle name="Normal 245_AT-4A UPY" xfId="887"/>
    <cellStyle name="Normal 246" xfId="888"/>
    <cellStyle name="Normal 246 2" xfId="889"/>
    <cellStyle name="Normal 246_AT-4A UPY" xfId="890"/>
    <cellStyle name="Normal 247" xfId="891"/>
    <cellStyle name="Normal 247 2" xfId="892"/>
    <cellStyle name="Normal 247_AT-4A UPY" xfId="893"/>
    <cellStyle name="Normal 248" xfId="894"/>
    <cellStyle name="Normal 248 2" xfId="895"/>
    <cellStyle name="Normal 248_AT-4A UPY" xfId="896"/>
    <cellStyle name="Normal 249" xfId="897"/>
    <cellStyle name="Normal 249 2" xfId="898"/>
    <cellStyle name="Normal 249_AT-4A UPY" xfId="899"/>
    <cellStyle name="Normal 25" xfId="900"/>
    <cellStyle name="Normal 25 2" xfId="901"/>
    <cellStyle name="Normal 25_AT-4A UPY" xfId="902"/>
    <cellStyle name="Normal 250" xfId="903"/>
    <cellStyle name="Normal 250 2" xfId="904"/>
    <cellStyle name="Normal 250_AT-4A UPY" xfId="905"/>
    <cellStyle name="Normal 251" xfId="906"/>
    <cellStyle name="Normal 251 2" xfId="907"/>
    <cellStyle name="Normal 251_AT-4A UPY" xfId="908"/>
    <cellStyle name="Normal 252" xfId="909"/>
    <cellStyle name="Normal 252 2" xfId="910"/>
    <cellStyle name="Normal 252_AT-4A UPY" xfId="911"/>
    <cellStyle name="Normal 253" xfId="912"/>
    <cellStyle name="Normal 253 2" xfId="913"/>
    <cellStyle name="Normal 253_AT-4A UPY" xfId="914"/>
    <cellStyle name="Normal 254" xfId="915"/>
    <cellStyle name="Normal 254 2" xfId="916"/>
    <cellStyle name="Normal 254_AT-4A UPY" xfId="917"/>
    <cellStyle name="Normal 255" xfId="918"/>
    <cellStyle name="Normal 255 2" xfId="919"/>
    <cellStyle name="Normal 255_AT-4A UPY" xfId="920"/>
    <cellStyle name="Normal 256" xfId="921"/>
    <cellStyle name="Normal 257" xfId="922"/>
    <cellStyle name="Normal 258" xfId="923"/>
    <cellStyle name="Normal 259" xfId="924"/>
    <cellStyle name="Normal 26" xfId="925"/>
    <cellStyle name="Normal 26 2" xfId="926"/>
    <cellStyle name="Normal 26 3" xfId="927"/>
    <cellStyle name="Normal 26_AT-4A UPY" xfId="928"/>
    <cellStyle name="Normal 260" xfId="929"/>
    <cellStyle name="Normal 261" xfId="930"/>
    <cellStyle name="Normal 262" xfId="931"/>
    <cellStyle name="Normal 263" xfId="932"/>
    <cellStyle name="Normal 264" xfId="933"/>
    <cellStyle name="Normal 265" xfId="934"/>
    <cellStyle name="Normal 266" xfId="935"/>
    <cellStyle name="Normal 267" xfId="936"/>
    <cellStyle name="Normal 268" xfId="937"/>
    <cellStyle name="Normal 269" xfId="938"/>
    <cellStyle name="Normal 27" xfId="939"/>
    <cellStyle name="Normal 27 2" xfId="940"/>
    <cellStyle name="Normal 27 3" xfId="941"/>
    <cellStyle name="Normal 27_AT-4A UPY" xfId="942"/>
    <cellStyle name="Normal 270" xfId="943"/>
    <cellStyle name="Normal 271" xfId="944"/>
    <cellStyle name="Normal 272" xfId="945"/>
    <cellStyle name="Normal 273" xfId="946"/>
    <cellStyle name="Normal 274" xfId="947"/>
    <cellStyle name="Normal 275" xfId="948"/>
    <cellStyle name="Normal 276" xfId="949"/>
    <cellStyle name="Normal 277" xfId="950"/>
    <cellStyle name="Normal 278" xfId="951"/>
    <cellStyle name="Normal 279" xfId="952"/>
    <cellStyle name="Normal 28" xfId="953"/>
    <cellStyle name="Normal 28 2" xfId="954"/>
    <cellStyle name="Normal 28 3" xfId="955"/>
    <cellStyle name="Normal 28_AT-4A UPY" xfId="956"/>
    <cellStyle name="Normal 280" xfId="957"/>
    <cellStyle name="Normal 281" xfId="958"/>
    <cellStyle name="Normal 282" xfId="959"/>
    <cellStyle name="Normal 283" xfId="960"/>
    <cellStyle name="Normal 284" xfId="961"/>
    <cellStyle name="Normal 285" xfId="962"/>
    <cellStyle name="Normal 286" xfId="963"/>
    <cellStyle name="Normal 287" xfId="964"/>
    <cellStyle name="Normal 288" xfId="965"/>
    <cellStyle name="Normal 289" xfId="966"/>
    <cellStyle name="Normal 289 2" xfId="967"/>
    <cellStyle name="Normal 289_AT-4A UPY" xfId="968"/>
    <cellStyle name="Normal 29" xfId="969"/>
    <cellStyle name="Normal 29 2" xfId="970"/>
    <cellStyle name="Normal 29 3" xfId="971"/>
    <cellStyle name="Normal 29_AT-4A UPY" xfId="972"/>
    <cellStyle name="Normal 290" xfId="973"/>
    <cellStyle name="Normal 290 2" xfId="974"/>
    <cellStyle name="Normal 290_AT-4A UPY" xfId="975"/>
    <cellStyle name="Normal 291" xfId="976"/>
    <cellStyle name="Normal 291 2" xfId="977"/>
    <cellStyle name="Normal 291_AT-4A UPY" xfId="978"/>
    <cellStyle name="Normal 292" xfId="979"/>
    <cellStyle name="Normal 292 2" xfId="980"/>
    <cellStyle name="Normal 292_AT-4A UPY" xfId="981"/>
    <cellStyle name="Normal 293" xfId="982"/>
    <cellStyle name="Normal 293 2" xfId="983"/>
    <cellStyle name="Normal 293_AT-4A UPY" xfId="984"/>
    <cellStyle name="Normal 294" xfId="985"/>
    <cellStyle name="Normal 294 2" xfId="986"/>
    <cellStyle name="Normal 294_AT-4A UPY" xfId="987"/>
    <cellStyle name="Normal 295" xfId="988"/>
    <cellStyle name="Normal 295 2" xfId="989"/>
    <cellStyle name="Normal 295_AT-4A UPY" xfId="990"/>
    <cellStyle name="Normal 296" xfId="991"/>
    <cellStyle name="Normal 296 2" xfId="992"/>
    <cellStyle name="Normal 296_AT-4A UPY" xfId="993"/>
    <cellStyle name="Normal 297" xfId="994"/>
    <cellStyle name="Normal 297 2" xfId="995"/>
    <cellStyle name="Normal 297_AT-4A UPY" xfId="996"/>
    <cellStyle name="Normal 298" xfId="997"/>
    <cellStyle name="Normal 298 2" xfId="998"/>
    <cellStyle name="Normal 298_AT-4A UPY" xfId="999"/>
    <cellStyle name="Normal 299" xfId="1000"/>
    <cellStyle name="Normal 299 2" xfId="1001"/>
    <cellStyle name="Normal 299_AT-4A UPY" xfId="1002"/>
    <cellStyle name="Normal 3" xfId="1003"/>
    <cellStyle name="Normal 3 2" xfId="1004"/>
    <cellStyle name="Normal 3 2 2" xfId="1005"/>
    <cellStyle name="Normal 3 2 2 2" xfId="1006"/>
    <cellStyle name="Normal 3 2 3" xfId="1007"/>
    <cellStyle name="Normal 3 3" xfId="1008"/>
    <cellStyle name="Normal 3 3 2" xfId="1009"/>
    <cellStyle name="Normal 3 3 2 2" xfId="1010"/>
    <cellStyle name="Normal 3 3 2 3" xfId="1011"/>
    <cellStyle name="Normal 3 3 3" xfId="1012"/>
    <cellStyle name="Normal 3 3 3 2" xfId="1013"/>
    <cellStyle name="Normal 3 3 3 3" xfId="1014"/>
    <cellStyle name="Normal 3 3 3 4" xfId="1015"/>
    <cellStyle name="Normal 3 3 4" xfId="1016"/>
    <cellStyle name="Normal 3 3 5" xfId="1017"/>
    <cellStyle name="Normal 3 3 6" xfId="1018"/>
    <cellStyle name="Normal 3 4" xfId="1019"/>
    <cellStyle name="Normal 3 5" xfId="1020"/>
    <cellStyle name="Normal 3 6" xfId="1021"/>
    <cellStyle name="Normal 3 7" xfId="1022"/>
    <cellStyle name="Normal 3_annexueres_final_2009-10" xfId="1023"/>
    <cellStyle name="Normal 30" xfId="1024"/>
    <cellStyle name="Normal 30 2" xfId="1025"/>
    <cellStyle name="Normal 30 3" xfId="1026"/>
    <cellStyle name="Normal 30_AT-4A UPY" xfId="1027"/>
    <cellStyle name="Normal 300" xfId="1028"/>
    <cellStyle name="Normal 300 2" xfId="1029"/>
    <cellStyle name="Normal 300_AT-4A UPY" xfId="1030"/>
    <cellStyle name="Normal 301" xfId="1031"/>
    <cellStyle name="Normal 301 2" xfId="1032"/>
    <cellStyle name="Normal 301_AT-4A UPY" xfId="1033"/>
    <cellStyle name="Normal 302" xfId="1034"/>
    <cellStyle name="Normal 302 2" xfId="1035"/>
    <cellStyle name="Normal 302_AT-4A UPY" xfId="1036"/>
    <cellStyle name="Normal 303" xfId="1037"/>
    <cellStyle name="Normal 303 2" xfId="1038"/>
    <cellStyle name="Normal 303_AT-4A UPY" xfId="1039"/>
    <cellStyle name="Normal 304" xfId="1040"/>
    <cellStyle name="Normal 304 2" xfId="1041"/>
    <cellStyle name="Normal 304_AT-4A UPY" xfId="1042"/>
    <cellStyle name="Normal 305" xfId="1043"/>
    <cellStyle name="Normal 305 2" xfId="1044"/>
    <cellStyle name="Normal 305_AT-4A UPY" xfId="1045"/>
    <cellStyle name="Normal 306" xfId="1046"/>
    <cellStyle name="Normal 306 2" xfId="1047"/>
    <cellStyle name="Normal 306_AT-4A UPY" xfId="1048"/>
    <cellStyle name="Normal 307" xfId="1049"/>
    <cellStyle name="Normal 307 2" xfId="1050"/>
    <cellStyle name="Normal 307_AT-4A UPY" xfId="1051"/>
    <cellStyle name="Normal 308" xfId="1052"/>
    <cellStyle name="Normal 308 2" xfId="1053"/>
    <cellStyle name="Normal 308_AT-4A UPY" xfId="1054"/>
    <cellStyle name="Normal 309" xfId="1055"/>
    <cellStyle name="Normal 309 2" xfId="1056"/>
    <cellStyle name="Normal 309_AT-4A UPY" xfId="1057"/>
    <cellStyle name="Normal 31" xfId="1058"/>
    <cellStyle name="Normal 31 2" xfId="1059"/>
    <cellStyle name="Normal 31_AT-4A UPY" xfId="1060"/>
    <cellStyle name="Normal 310" xfId="1061"/>
    <cellStyle name="Normal 310 2" xfId="1062"/>
    <cellStyle name="Normal 310_AT-4A UPY" xfId="1063"/>
    <cellStyle name="Normal 311" xfId="1064"/>
    <cellStyle name="Normal 311 2" xfId="1065"/>
    <cellStyle name="Normal 311_AT-4A UPY" xfId="1066"/>
    <cellStyle name="Normal 312" xfId="1067"/>
    <cellStyle name="Normal 312 2" xfId="1068"/>
    <cellStyle name="Normal 312_AT-4A UPY" xfId="1069"/>
    <cellStyle name="Normal 313" xfId="1070"/>
    <cellStyle name="Normal 313 2" xfId="1071"/>
    <cellStyle name="Normal 313_AT-4A UPY" xfId="1072"/>
    <cellStyle name="Normal 314" xfId="1073"/>
    <cellStyle name="Normal 314 2" xfId="1074"/>
    <cellStyle name="Normal 314_AT-4A UPY" xfId="1075"/>
    <cellStyle name="Normal 315" xfId="1076"/>
    <cellStyle name="Normal 315 2" xfId="1077"/>
    <cellStyle name="Normal 315_AT-4A UPY" xfId="1078"/>
    <cellStyle name="Normal 316" xfId="1079"/>
    <cellStyle name="Normal 316 2" xfId="1080"/>
    <cellStyle name="Normal 316_AT-4A UPY" xfId="1081"/>
    <cellStyle name="Normal 317" xfId="1082"/>
    <cellStyle name="Normal 317 2" xfId="1083"/>
    <cellStyle name="Normal 317_AT-4A UPY" xfId="1084"/>
    <cellStyle name="Normal 318" xfId="1085"/>
    <cellStyle name="Normal 318 2" xfId="1086"/>
    <cellStyle name="Normal 318_AT-4A UPY" xfId="1087"/>
    <cellStyle name="Normal 319" xfId="1088"/>
    <cellStyle name="Normal 319 2" xfId="1089"/>
    <cellStyle name="Normal 319_AT-4A UPY" xfId="1090"/>
    <cellStyle name="Normal 32" xfId="1091"/>
    <cellStyle name="Normal 32 2" xfId="1092"/>
    <cellStyle name="Normal 32 3" xfId="1093"/>
    <cellStyle name="Normal 32_AT-4A UPY" xfId="1094"/>
    <cellStyle name="Normal 320" xfId="1095"/>
    <cellStyle name="Normal 320 2" xfId="1096"/>
    <cellStyle name="Normal 320_AT-4A UPY" xfId="1097"/>
    <cellStyle name="Normal 321" xfId="1098"/>
    <cellStyle name="Normal 321 2" xfId="1099"/>
    <cellStyle name="Normal 321_AT-4A UPY" xfId="1100"/>
    <cellStyle name="Normal 322" xfId="1101"/>
    <cellStyle name="Normal 322 2" xfId="1102"/>
    <cellStyle name="Normal 322_AT-4A UPY" xfId="1103"/>
    <cellStyle name="Normal 323" xfId="1104"/>
    <cellStyle name="Normal 323 2" xfId="1105"/>
    <cellStyle name="Normal 323_AT-4A UPY" xfId="1106"/>
    <cellStyle name="Normal 324" xfId="1107"/>
    <cellStyle name="Normal 324 2" xfId="1108"/>
    <cellStyle name="Normal 324_AT-4A UPY" xfId="1109"/>
    <cellStyle name="Normal 325" xfId="1110"/>
    <cellStyle name="Normal 325 2" xfId="1111"/>
    <cellStyle name="Normal 325_AT-4A UPY" xfId="1112"/>
    <cellStyle name="Normal 326" xfId="1113"/>
    <cellStyle name="Normal 326 2" xfId="1114"/>
    <cellStyle name="Normal 326_AT-4A UPY" xfId="1115"/>
    <cellStyle name="Normal 327" xfId="1116"/>
    <cellStyle name="Normal 327 2" xfId="1117"/>
    <cellStyle name="Normal 327_AT-4A UPY" xfId="1118"/>
    <cellStyle name="Normal 328" xfId="1119"/>
    <cellStyle name="Normal 328 2" xfId="1120"/>
    <cellStyle name="Normal 328_AT-4A UPY" xfId="1121"/>
    <cellStyle name="Normal 329" xfId="1122"/>
    <cellStyle name="Normal 329 2" xfId="1123"/>
    <cellStyle name="Normal 329_AT-4A UPY" xfId="1124"/>
    <cellStyle name="Normal 33" xfId="1125"/>
    <cellStyle name="Normal 33 2" xfId="1126"/>
    <cellStyle name="Normal 33_AT-4A UPY" xfId="1127"/>
    <cellStyle name="Normal 330" xfId="1128"/>
    <cellStyle name="Normal 330 2" xfId="1129"/>
    <cellStyle name="Normal 330_AT-4A UPY" xfId="1130"/>
    <cellStyle name="Normal 331" xfId="1131"/>
    <cellStyle name="Normal 331 2" xfId="1132"/>
    <cellStyle name="Normal 331_AT-4A UPY" xfId="1133"/>
    <cellStyle name="Normal 332" xfId="1134"/>
    <cellStyle name="Normal 332 2" xfId="1135"/>
    <cellStyle name="Normal 332_AT-4A UPY" xfId="1136"/>
    <cellStyle name="Normal 333" xfId="1137"/>
    <cellStyle name="Normal 333 2" xfId="1138"/>
    <cellStyle name="Normal 333_AT-4A UPY" xfId="1139"/>
    <cellStyle name="Normal 334" xfId="1140"/>
    <cellStyle name="Normal 334 2" xfId="1141"/>
    <cellStyle name="Normal 334_AT-4A UPY" xfId="1142"/>
    <cellStyle name="Normal 335" xfId="1143"/>
    <cellStyle name="Normal 335 2" xfId="1144"/>
    <cellStyle name="Normal 335_AT-4A UPY" xfId="1145"/>
    <cellStyle name="Normal 336" xfId="1146"/>
    <cellStyle name="Normal 336 2" xfId="1147"/>
    <cellStyle name="Normal 336_AT-4A UPY" xfId="1148"/>
    <cellStyle name="Normal 337" xfId="1149"/>
    <cellStyle name="Normal 337 2" xfId="1150"/>
    <cellStyle name="Normal 337_AT-4A UPY" xfId="1151"/>
    <cellStyle name="Normal 338" xfId="1152"/>
    <cellStyle name="Normal 338 2" xfId="1153"/>
    <cellStyle name="Normal 338_AT-4A UPY" xfId="1154"/>
    <cellStyle name="Normal 339" xfId="1155"/>
    <cellStyle name="Normal 339 2" xfId="1156"/>
    <cellStyle name="Normal 339_AT-4A UPY" xfId="1157"/>
    <cellStyle name="Normal 34" xfId="1158"/>
    <cellStyle name="Normal 34 2" xfId="1159"/>
    <cellStyle name="Normal 34 3" xfId="1160"/>
    <cellStyle name="Normal 34_AT-4A UPY" xfId="1161"/>
    <cellStyle name="Normal 340" xfId="1162"/>
    <cellStyle name="Normal 340 2" xfId="1163"/>
    <cellStyle name="Normal 340_AT-4A UPY" xfId="1164"/>
    <cellStyle name="Normal 341" xfId="1165"/>
    <cellStyle name="Normal 341 2" xfId="1166"/>
    <cellStyle name="Normal 341_AT-4A UPY" xfId="1167"/>
    <cellStyle name="Normal 342" xfId="1168"/>
    <cellStyle name="Normal 342 2" xfId="1169"/>
    <cellStyle name="Normal 342_AT-4A UPY" xfId="1170"/>
    <cellStyle name="Normal 343" xfId="1171"/>
    <cellStyle name="Normal 343 2" xfId="1172"/>
    <cellStyle name="Normal 343_AT-4A UPY" xfId="1173"/>
    <cellStyle name="Normal 344" xfId="1174"/>
    <cellStyle name="Normal 344 2" xfId="1175"/>
    <cellStyle name="Normal 344_AT-4A UPY" xfId="1176"/>
    <cellStyle name="Normal 345" xfId="1177"/>
    <cellStyle name="Normal 345 2" xfId="1178"/>
    <cellStyle name="Normal 345_AT-4A UPY" xfId="1179"/>
    <cellStyle name="Normal 346" xfId="1180"/>
    <cellStyle name="Normal 346 2" xfId="1181"/>
    <cellStyle name="Normal 346_AT-4A UPY" xfId="1182"/>
    <cellStyle name="Normal 347" xfId="1183"/>
    <cellStyle name="Normal 347 2" xfId="1184"/>
    <cellStyle name="Normal 347_AT-4A UPY" xfId="1185"/>
    <cellStyle name="Normal 348" xfId="1186"/>
    <cellStyle name="Normal 348 2" xfId="1187"/>
    <cellStyle name="Normal 348_AT-4A UPY" xfId="1188"/>
    <cellStyle name="Normal 349" xfId="1189"/>
    <cellStyle name="Normal 349 2" xfId="1190"/>
    <cellStyle name="Normal 349_AT-4A UPY" xfId="1191"/>
    <cellStyle name="Normal 35" xfId="1192"/>
    <cellStyle name="Normal 35 2" xfId="1193"/>
    <cellStyle name="Normal 35_AT-4A UPY" xfId="1194"/>
    <cellStyle name="Normal 350" xfId="1195"/>
    <cellStyle name="Normal 350 2" xfId="1196"/>
    <cellStyle name="Normal 350_AT-4A UPY" xfId="1197"/>
    <cellStyle name="Normal 351" xfId="1198"/>
    <cellStyle name="Normal 351 2" xfId="1199"/>
    <cellStyle name="Normal 351_AT-4A UPY" xfId="1200"/>
    <cellStyle name="Normal 352" xfId="1201"/>
    <cellStyle name="Normal 352 2" xfId="1202"/>
    <cellStyle name="Normal 352_AT-4A UPY" xfId="1203"/>
    <cellStyle name="Normal 353" xfId="1204"/>
    <cellStyle name="Normal 353 2" xfId="1205"/>
    <cellStyle name="Normal 353_AT-4A UPY" xfId="1206"/>
    <cellStyle name="Normal 354" xfId="1207"/>
    <cellStyle name="Normal 354 2" xfId="1208"/>
    <cellStyle name="Normal 354_AT-4A UPY" xfId="1209"/>
    <cellStyle name="Normal 355" xfId="1210"/>
    <cellStyle name="Normal 355 2" xfId="1211"/>
    <cellStyle name="Normal 355_AT-4A UPY" xfId="1212"/>
    <cellStyle name="Normal 356" xfId="1213"/>
    <cellStyle name="Normal 356 2" xfId="1214"/>
    <cellStyle name="Normal 356_AT-4A UPY" xfId="1215"/>
    <cellStyle name="Normal 357" xfId="1216"/>
    <cellStyle name="Normal 357 2" xfId="1217"/>
    <cellStyle name="Normal 357_AT-4A UPY" xfId="1218"/>
    <cellStyle name="Normal 358" xfId="1219"/>
    <cellStyle name="Normal 358 2" xfId="1220"/>
    <cellStyle name="Normal 358_AT-4A UPY" xfId="1221"/>
    <cellStyle name="Normal 359" xfId="1222"/>
    <cellStyle name="Normal 359 2" xfId="1223"/>
    <cellStyle name="Normal 359_AT-4A UPY" xfId="1224"/>
    <cellStyle name="Normal 36" xfId="1225"/>
    <cellStyle name="Normal 36 2" xfId="1226"/>
    <cellStyle name="Normal 36_AT-4A UPY" xfId="1227"/>
    <cellStyle name="Normal 360" xfId="1228"/>
    <cellStyle name="Normal 360 2" xfId="1229"/>
    <cellStyle name="Normal 360_AT-4A UPY" xfId="1230"/>
    <cellStyle name="Normal 361" xfId="1231"/>
    <cellStyle name="Normal 361 2" xfId="1232"/>
    <cellStyle name="Normal 361_AT-4A UPY" xfId="1233"/>
    <cellStyle name="Normal 362" xfId="1234"/>
    <cellStyle name="Normal 362 2" xfId="1235"/>
    <cellStyle name="Normal 362_AT-4A UPY" xfId="1236"/>
    <cellStyle name="Normal 363" xfId="1237"/>
    <cellStyle name="Normal 364" xfId="1238"/>
    <cellStyle name="Normal 365" xfId="1239"/>
    <cellStyle name="Normal 366" xfId="1240"/>
    <cellStyle name="Normal 367" xfId="1241"/>
    <cellStyle name="Normal 368" xfId="1242"/>
    <cellStyle name="Normal 369" xfId="1243"/>
    <cellStyle name="Normal 37" xfId="1244"/>
    <cellStyle name="Normal 37 2" xfId="1245"/>
    <cellStyle name="Normal 37_AT-4A UPY" xfId="1246"/>
    <cellStyle name="Normal 370" xfId="1247"/>
    <cellStyle name="Normal 371" xfId="1248"/>
    <cellStyle name="Normal 372" xfId="1249"/>
    <cellStyle name="Normal 373" xfId="1250"/>
    <cellStyle name="Normal 374" xfId="1251"/>
    <cellStyle name="Normal 375" xfId="1252"/>
    <cellStyle name="Normal 376" xfId="1253"/>
    <cellStyle name="Normal 377" xfId="1254"/>
    <cellStyle name="Normal 377 2" xfId="1255"/>
    <cellStyle name="Normal 377_AT-4A UPY" xfId="1256"/>
    <cellStyle name="Normal 378" xfId="1257"/>
    <cellStyle name="Normal 378 2" xfId="1258"/>
    <cellStyle name="Normal 378_AT-4A UPY" xfId="1259"/>
    <cellStyle name="Normal 379" xfId="1260"/>
    <cellStyle name="Normal 379 2" xfId="1261"/>
    <cellStyle name="Normal 379_AT-4A UPY" xfId="1262"/>
    <cellStyle name="Normal 38" xfId="1263"/>
    <cellStyle name="Normal 38 2" xfId="1264"/>
    <cellStyle name="Normal 38_AT-4A UPY" xfId="1265"/>
    <cellStyle name="Normal 380" xfId="1266"/>
    <cellStyle name="Normal 380 2" xfId="1267"/>
    <cellStyle name="Normal 380_AT-4A UPY" xfId="1268"/>
    <cellStyle name="Normal 381" xfId="1269"/>
    <cellStyle name="Normal 381 2" xfId="1270"/>
    <cellStyle name="Normal 381_AT-4A UPY" xfId="1271"/>
    <cellStyle name="Normal 382" xfId="1272"/>
    <cellStyle name="Normal 382 2" xfId="1273"/>
    <cellStyle name="Normal 382_AT-4A UPY" xfId="1274"/>
    <cellStyle name="Normal 383" xfId="1275"/>
    <cellStyle name="Normal 383 2" xfId="1276"/>
    <cellStyle name="Normal 383_AT-4A UPY" xfId="1277"/>
    <cellStyle name="Normal 384" xfId="1278"/>
    <cellStyle name="Normal 384 2" xfId="1279"/>
    <cellStyle name="Normal 384_AT-4A UPY" xfId="1280"/>
    <cellStyle name="Normal 385" xfId="1281"/>
    <cellStyle name="Normal 385 2" xfId="1282"/>
    <cellStyle name="Normal 385_AT-4A UPY" xfId="1283"/>
    <cellStyle name="Normal 386" xfId="1284"/>
    <cellStyle name="Normal 387" xfId="1285"/>
    <cellStyle name="Normal 387 2" xfId="1286"/>
    <cellStyle name="Normal 387_AT-4A UPY" xfId="1287"/>
    <cellStyle name="Normal 388" xfId="1288"/>
    <cellStyle name="Normal 388 2" xfId="1289"/>
    <cellStyle name="Normal 388_AT-4A UPY" xfId="1290"/>
    <cellStyle name="Normal 389" xfId="1291"/>
    <cellStyle name="Normal 39" xfId="1292"/>
    <cellStyle name="Normal 39 2" xfId="1293"/>
    <cellStyle name="Normal 39_AT-4A UPY" xfId="1294"/>
    <cellStyle name="Normal 390" xfId="1295"/>
    <cellStyle name="Normal 391" xfId="1296"/>
    <cellStyle name="Normal 392" xfId="1297"/>
    <cellStyle name="Normal 393" xfId="1298"/>
    <cellStyle name="Normal 394" xfId="1299"/>
    <cellStyle name="Normal 395" xfId="1300"/>
    <cellStyle name="Normal 396" xfId="1301"/>
    <cellStyle name="Normal 397" xfId="1302"/>
    <cellStyle name="Normal 398" xfId="1303"/>
    <cellStyle name="Normal 399" xfId="1304"/>
    <cellStyle name="Normal 4" xfId="1305"/>
    <cellStyle name="Normal 4 2" xfId="1306"/>
    <cellStyle name="Normal 4 2 2" xfId="1307"/>
    <cellStyle name="Normal 4 2 2 2" xfId="1308"/>
    <cellStyle name="Normal 4 2 2 3" xfId="1309"/>
    <cellStyle name="Normal 4 2 2_AT-4A UPY" xfId="1310"/>
    <cellStyle name="Normal 4 2 3" xfId="1311"/>
    <cellStyle name="Normal 4 2 3 2" xfId="1312"/>
    <cellStyle name="Normal 4 2 3_AT-4A UPY" xfId="1313"/>
    <cellStyle name="Normal 4 2 4" xfId="1314"/>
    <cellStyle name="Normal 4 3" xfId="1315"/>
    <cellStyle name="Normal 4 3 2" xfId="1316"/>
    <cellStyle name="Normal 4 3 3" xfId="1317"/>
    <cellStyle name="Normal 4 4" xfId="1318"/>
    <cellStyle name="Normal 4 4 2" xfId="1319"/>
    <cellStyle name="Normal 4 4_AT-4A UPY" xfId="1320"/>
    <cellStyle name="Normal 4 5" xfId="1321"/>
    <cellStyle name="Normal 4 5 2" xfId="1322"/>
    <cellStyle name="Normal 4 6" xfId="1323"/>
    <cellStyle name="Normal 4 7" xfId="1324"/>
    <cellStyle name="Normal 4_AT-13 NOWD" xfId="1325"/>
    <cellStyle name="Normal 40" xfId="1326"/>
    <cellStyle name="Normal 40 2" xfId="1327"/>
    <cellStyle name="Normal 40_AT-4A UPY" xfId="1328"/>
    <cellStyle name="Normal 400" xfId="1329"/>
    <cellStyle name="Normal 401" xfId="1330"/>
    <cellStyle name="Normal 402" xfId="1331"/>
    <cellStyle name="Normal 403" xfId="1332"/>
    <cellStyle name="Normal 404" xfId="1333"/>
    <cellStyle name="Normal 405" xfId="1334"/>
    <cellStyle name="Normal 406" xfId="1335"/>
    <cellStyle name="Normal 407" xfId="1336"/>
    <cellStyle name="Normal 408" xfId="1337"/>
    <cellStyle name="Normal 409" xfId="1338"/>
    <cellStyle name="Normal 41" xfId="1339"/>
    <cellStyle name="Normal 41 2" xfId="1340"/>
    <cellStyle name="Normal 41_AT-4A UPY" xfId="1341"/>
    <cellStyle name="Normal 410" xfId="1342"/>
    <cellStyle name="Normal 411" xfId="1343"/>
    <cellStyle name="Normal 412" xfId="1344"/>
    <cellStyle name="Normal 413" xfId="1345"/>
    <cellStyle name="Normal 414" xfId="1346"/>
    <cellStyle name="Normal 415" xfId="1347"/>
    <cellStyle name="Normal 416" xfId="1348"/>
    <cellStyle name="Normal 417" xfId="1349"/>
    <cellStyle name="Normal 418" xfId="1350"/>
    <cellStyle name="Normal 419" xfId="1351"/>
    <cellStyle name="Normal 42" xfId="1352"/>
    <cellStyle name="Normal 42 2" xfId="1353"/>
    <cellStyle name="Normal 42_AT-4A UPY" xfId="1354"/>
    <cellStyle name="Normal 420" xfId="1355"/>
    <cellStyle name="Normal 421" xfId="1356"/>
    <cellStyle name="Normal 422" xfId="1357"/>
    <cellStyle name="Normal 423" xfId="1358"/>
    <cellStyle name="Normal 424" xfId="1359"/>
    <cellStyle name="Normal 425" xfId="1360"/>
    <cellStyle name="Normal 426" xfId="1361"/>
    <cellStyle name="Normal 427" xfId="1362"/>
    <cellStyle name="Normal 428" xfId="1363"/>
    <cellStyle name="Normal 429" xfId="1364"/>
    <cellStyle name="Normal 43" xfId="1365"/>
    <cellStyle name="Normal 43 2" xfId="1366"/>
    <cellStyle name="Normal 43_AT-4A UPY" xfId="1367"/>
    <cellStyle name="Normal 430" xfId="1368"/>
    <cellStyle name="Normal 431" xfId="1369"/>
    <cellStyle name="Normal 432" xfId="1370"/>
    <cellStyle name="Normal 433" xfId="1371"/>
    <cellStyle name="Normal 434" xfId="1372"/>
    <cellStyle name="Normal 435" xfId="1373"/>
    <cellStyle name="Normal 435 2" xfId="1374"/>
    <cellStyle name="Normal 435_AT-4A UPY" xfId="1375"/>
    <cellStyle name="Normal 436" xfId="1376"/>
    <cellStyle name="Normal 436 2" xfId="1377"/>
    <cellStyle name="Normal 436_AT-4A UPY" xfId="1378"/>
    <cellStyle name="Normal 437" xfId="1379"/>
    <cellStyle name="Normal 437 2" xfId="1380"/>
    <cellStyle name="Normal 437_AT-4A UPY" xfId="1381"/>
    <cellStyle name="Normal 438" xfId="1382"/>
    <cellStyle name="Normal 438 2" xfId="1383"/>
    <cellStyle name="Normal 438_AT-4A UPY" xfId="1384"/>
    <cellStyle name="Normal 439" xfId="1385"/>
    <cellStyle name="Normal 439 2" xfId="1386"/>
    <cellStyle name="Normal 439_AT-4A UPY" xfId="1387"/>
    <cellStyle name="Normal 44" xfId="1388"/>
    <cellStyle name="Normal 44 2" xfId="1389"/>
    <cellStyle name="Normal 44_AT-4A UPY" xfId="1390"/>
    <cellStyle name="Normal 440" xfId="1391"/>
    <cellStyle name="Normal 440 2" xfId="1392"/>
    <cellStyle name="Normal 440_AT-4A UPY" xfId="1393"/>
    <cellStyle name="Normal 441" xfId="1394"/>
    <cellStyle name="Normal 441 2" xfId="1395"/>
    <cellStyle name="Normal 441_AT-4A UPY" xfId="1396"/>
    <cellStyle name="Normal 442" xfId="1397"/>
    <cellStyle name="Normal 442 2" xfId="1398"/>
    <cellStyle name="Normal 442_AT-4A UPY" xfId="1399"/>
    <cellStyle name="Normal 443" xfId="1400"/>
    <cellStyle name="Normal 443 2" xfId="1401"/>
    <cellStyle name="Normal 443_AT-4A UPY" xfId="1402"/>
    <cellStyle name="Normal 444" xfId="1403"/>
    <cellStyle name="Normal 444 2" xfId="1404"/>
    <cellStyle name="Normal 444_AT-4A UPY" xfId="1405"/>
    <cellStyle name="Normal 445" xfId="1406"/>
    <cellStyle name="Normal 445 2" xfId="1407"/>
    <cellStyle name="Normal 445_AT-4A UPY" xfId="1408"/>
    <cellStyle name="Normal 446" xfId="1409"/>
    <cellStyle name="Normal 446 2" xfId="1410"/>
    <cellStyle name="Normal 446_AT-4A UPY" xfId="1411"/>
    <cellStyle name="Normal 447" xfId="1412"/>
    <cellStyle name="Normal 447 2" xfId="1413"/>
    <cellStyle name="Normal 447_AT-4A UPY" xfId="1414"/>
    <cellStyle name="Normal 448" xfId="1415"/>
    <cellStyle name="Normal 448 2" xfId="1416"/>
    <cellStyle name="Normal 448_AT-4A UPY" xfId="1417"/>
    <cellStyle name="Normal 449" xfId="1418"/>
    <cellStyle name="Normal 449 2" xfId="1419"/>
    <cellStyle name="Normal 449_AT-4A UPY" xfId="1420"/>
    <cellStyle name="Normal 45" xfId="1421"/>
    <cellStyle name="Normal 45 2" xfId="1422"/>
    <cellStyle name="Normal 45_AT-4A UPY" xfId="1423"/>
    <cellStyle name="Normal 450" xfId="1424"/>
    <cellStyle name="Normal 450 2" xfId="1425"/>
    <cellStyle name="Normal 450_AT-4A UPY" xfId="1426"/>
    <cellStyle name="Normal 451" xfId="1427"/>
    <cellStyle name="Normal 451 2" xfId="1428"/>
    <cellStyle name="Normal 451_AT-4A UPY" xfId="1429"/>
    <cellStyle name="Normal 452" xfId="1430"/>
    <cellStyle name="Normal 452 2" xfId="1431"/>
    <cellStyle name="Normal 452_AT-4A UPY" xfId="1432"/>
    <cellStyle name="Normal 453" xfId="1433"/>
    <cellStyle name="Normal 453 2" xfId="1434"/>
    <cellStyle name="Normal 453_AT-4A UPY" xfId="1435"/>
    <cellStyle name="Normal 454" xfId="1436"/>
    <cellStyle name="Normal 454 2" xfId="1437"/>
    <cellStyle name="Normal 454_AT-4A UPY" xfId="1438"/>
    <cellStyle name="Normal 455" xfId="1439"/>
    <cellStyle name="Normal 455 2" xfId="1440"/>
    <cellStyle name="Normal 455_AT-4A UPY" xfId="1441"/>
    <cellStyle name="Normal 456" xfId="1442"/>
    <cellStyle name="Normal 456 2" xfId="1443"/>
    <cellStyle name="Normal 456_AT-4A UPY" xfId="1444"/>
    <cellStyle name="Normal 457" xfId="1445"/>
    <cellStyle name="Normal 457 2" xfId="1446"/>
    <cellStyle name="Normal 457_AT-4A UPY" xfId="1447"/>
    <cellStyle name="Normal 458" xfId="1448"/>
    <cellStyle name="Normal 458 2" xfId="1449"/>
    <cellStyle name="Normal 458_AT-4A UPY" xfId="1450"/>
    <cellStyle name="Normal 459" xfId="1451"/>
    <cellStyle name="Normal 459 2" xfId="1452"/>
    <cellStyle name="Normal 459_AT-4A UPY" xfId="1453"/>
    <cellStyle name="Normal 46" xfId="1454"/>
    <cellStyle name="Normal 46 2" xfId="1455"/>
    <cellStyle name="Normal 46_AT-4A UPY" xfId="1456"/>
    <cellStyle name="Normal 460" xfId="1457"/>
    <cellStyle name="Normal 461" xfId="1458"/>
    <cellStyle name="Normal 462" xfId="1459"/>
    <cellStyle name="Normal 463" xfId="1460"/>
    <cellStyle name="Normal 464" xfId="1461"/>
    <cellStyle name="Normal 465" xfId="1462"/>
    <cellStyle name="Normal 466" xfId="1463"/>
    <cellStyle name="Normal 467" xfId="1464"/>
    <cellStyle name="Normal 468" xfId="1465"/>
    <cellStyle name="Normal 469" xfId="1466"/>
    <cellStyle name="Normal 47" xfId="1467"/>
    <cellStyle name="Normal 47 2" xfId="1468"/>
    <cellStyle name="Normal 47_AT-4A UPY" xfId="1469"/>
    <cellStyle name="Normal 470" xfId="1470"/>
    <cellStyle name="Normal 471" xfId="1471"/>
    <cellStyle name="Normal 472" xfId="1472"/>
    <cellStyle name="Normal 473" xfId="1473"/>
    <cellStyle name="Normal 474" xfId="1474"/>
    <cellStyle name="Normal 475" xfId="1475"/>
    <cellStyle name="Normal 476" xfId="1476"/>
    <cellStyle name="Normal 477" xfId="1477"/>
    <cellStyle name="Normal 478" xfId="1478"/>
    <cellStyle name="Normal 479" xfId="1479"/>
    <cellStyle name="Normal 48" xfId="1480"/>
    <cellStyle name="Normal 48 2" xfId="1481"/>
    <cellStyle name="Normal 48_AT-4A UPY" xfId="1482"/>
    <cellStyle name="Normal 480" xfId="1483"/>
    <cellStyle name="Normal 481" xfId="1484"/>
    <cellStyle name="Normal 482" xfId="1485"/>
    <cellStyle name="Normal 483" xfId="1486"/>
    <cellStyle name="Normal 484" xfId="1487"/>
    <cellStyle name="Normal 485" xfId="1488"/>
    <cellStyle name="Normal 486" xfId="1489"/>
    <cellStyle name="Normal 487" xfId="1490"/>
    <cellStyle name="Normal 488" xfId="1491"/>
    <cellStyle name="Normal 489" xfId="1492"/>
    <cellStyle name="Normal 49" xfId="1493"/>
    <cellStyle name="Normal 49 2" xfId="1494"/>
    <cellStyle name="Normal 49_AT-4A UPY" xfId="1495"/>
    <cellStyle name="Normal 490" xfId="1496"/>
    <cellStyle name="Normal 491" xfId="1497"/>
    <cellStyle name="Normal 492" xfId="1498"/>
    <cellStyle name="Normal 493" xfId="1499"/>
    <cellStyle name="Normal 494" xfId="1500"/>
    <cellStyle name="Normal 495" xfId="1501"/>
    <cellStyle name="Normal 496" xfId="1502"/>
    <cellStyle name="Normal 497" xfId="1503"/>
    <cellStyle name="Normal 498" xfId="1504"/>
    <cellStyle name="Normal 499" xfId="1505"/>
    <cellStyle name="Normal 5" xfId="1506"/>
    <cellStyle name="Normal 5 2" xfId="1507"/>
    <cellStyle name="Normal 5 2 2" xfId="1508"/>
    <cellStyle name="Normal 5 3" xfId="1509"/>
    <cellStyle name="Normal 5 4" xfId="1510"/>
    <cellStyle name="Normal 5 5" xfId="1511"/>
    <cellStyle name="Normal 5_AT-13 NOWD" xfId="1512"/>
    <cellStyle name="Normal 50" xfId="1513"/>
    <cellStyle name="Normal 50 2" xfId="1514"/>
    <cellStyle name="Normal 50_AT-4A UPY" xfId="1515"/>
    <cellStyle name="Normal 500" xfId="1516"/>
    <cellStyle name="Normal 501" xfId="1517"/>
    <cellStyle name="Normal 502" xfId="1518"/>
    <cellStyle name="Normal 503" xfId="1519"/>
    <cellStyle name="Normal 504" xfId="1520"/>
    <cellStyle name="Normal 505" xfId="1521"/>
    <cellStyle name="Normal 505 2" xfId="1522"/>
    <cellStyle name="Normal 505_AT-4A UPY" xfId="1523"/>
    <cellStyle name="Normal 506" xfId="1524"/>
    <cellStyle name="Normal 506 2" xfId="1525"/>
    <cellStyle name="Normal 506_AT-4A UPY" xfId="1526"/>
    <cellStyle name="Normal 507" xfId="1527"/>
    <cellStyle name="Normal 507 2" xfId="1528"/>
    <cellStyle name="Normal 507_AT-4A UPY" xfId="1529"/>
    <cellStyle name="Normal 508" xfId="1530"/>
    <cellStyle name="Normal 508 2" xfId="1531"/>
    <cellStyle name="Normal 508_AT-4A UPY" xfId="1532"/>
    <cellStyle name="Normal 509" xfId="1533"/>
    <cellStyle name="Normal 51" xfId="1534"/>
    <cellStyle name="Normal 51 2" xfId="1535"/>
    <cellStyle name="Normal 51_AT-4A UPY" xfId="1536"/>
    <cellStyle name="Normal 510" xfId="1537"/>
    <cellStyle name="Normal 511" xfId="1538"/>
    <cellStyle name="Normal 512" xfId="1539"/>
    <cellStyle name="Normal 513" xfId="1540"/>
    <cellStyle name="Normal 514" xfId="1541"/>
    <cellStyle name="Normal 515" xfId="1542"/>
    <cellStyle name="Normal 516" xfId="1543"/>
    <cellStyle name="Normal 517" xfId="1544"/>
    <cellStyle name="Normal 518" xfId="1545"/>
    <cellStyle name="Normal 519" xfId="1546"/>
    <cellStyle name="Normal 52" xfId="1547"/>
    <cellStyle name="Normal 52 2" xfId="1548"/>
    <cellStyle name="Normal 52_AT-4A UPY" xfId="1549"/>
    <cellStyle name="Normal 520" xfId="1550"/>
    <cellStyle name="Normal 521" xfId="1551"/>
    <cellStyle name="Normal 522" xfId="1552"/>
    <cellStyle name="Normal 523" xfId="1553"/>
    <cellStyle name="Normal 524" xfId="1554"/>
    <cellStyle name="Normal 525" xfId="1555"/>
    <cellStyle name="Normal 526" xfId="1556"/>
    <cellStyle name="Normal 527" xfId="1557"/>
    <cellStyle name="Normal 528" xfId="1558"/>
    <cellStyle name="Normal 529" xfId="1559"/>
    <cellStyle name="Normal 53" xfId="1560"/>
    <cellStyle name="Normal 53 2" xfId="1561"/>
    <cellStyle name="Normal 53_AT-4A UPY" xfId="1562"/>
    <cellStyle name="Normal 530" xfId="1563"/>
    <cellStyle name="Normal 531" xfId="1564"/>
    <cellStyle name="Normal 532" xfId="1565"/>
    <cellStyle name="Normal 533" xfId="1566"/>
    <cellStyle name="Normal 534" xfId="1567"/>
    <cellStyle name="Normal 535" xfId="1568"/>
    <cellStyle name="Normal 536" xfId="1569"/>
    <cellStyle name="Normal 537" xfId="1570"/>
    <cellStyle name="Normal 538" xfId="1571"/>
    <cellStyle name="Normal 539" xfId="1572"/>
    <cellStyle name="Normal 54" xfId="1573"/>
    <cellStyle name="Normal 54 2" xfId="1574"/>
    <cellStyle name="Normal 54_AT-4A UPY" xfId="1575"/>
    <cellStyle name="Normal 540" xfId="1576"/>
    <cellStyle name="Normal 541" xfId="1577"/>
    <cellStyle name="Normal 542" xfId="1578"/>
    <cellStyle name="Normal 543" xfId="1579"/>
    <cellStyle name="Normal 544" xfId="1580"/>
    <cellStyle name="Normal 545" xfId="1581"/>
    <cellStyle name="Normal 546" xfId="1582"/>
    <cellStyle name="Normal 547" xfId="1583"/>
    <cellStyle name="Normal 548" xfId="1584"/>
    <cellStyle name="Normal 549" xfId="1585"/>
    <cellStyle name="Normal 55" xfId="1586"/>
    <cellStyle name="Normal 55 2" xfId="1587"/>
    <cellStyle name="Normal 55_AT-4A UPY" xfId="1588"/>
    <cellStyle name="Normal 550" xfId="1589"/>
    <cellStyle name="Normal 551" xfId="1590"/>
    <cellStyle name="Normal 552" xfId="1591"/>
    <cellStyle name="Normal 553" xfId="1592"/>
    <cellStyle name="Normal 554" xfId="1593"/>
    <cellStyle name="Normal 555" xfId="1594"/>
    <cellStyle name="Normal 556" xfId="1595"/>
    <cellStyle name="Normal 557" xfId="1596"/>
    <cellStyle name="Normal 558" xfId="1597"/>
    <cellStyle name="Normal 559" xfId="1598"/>
    <cellStyle name="Normal 56" xfId="1599"/>
    <cellStyle name="Normal 56 2" xfId="1600"/>
    <cellStyle name="Normal 56_AT-4A UPY" xfId="1601"/>
    <cellStyle name="Normal 560" xfId="1602"/>
    <cellStyle name="Normal 561" xfId="1603"/>
    <cellStyle name="Normal 562" xfId="1604"/>
    <cellStyle name="Normal 563" xfId="1605"/>
    <cellStyle name="Normal 563 2" xfId="1606"/>
    <cellStyle name="Normal 563_AT-4A UPY" xfId="1607"/>
    <cellStyle name="Normal 564" xfId="1608"/>
    <cellStyle name="Normal 564 2" xfId="1609"/>
    <cellStyle name="Normal 564_AT-4A UPY" xfId="1610"/>
    <cellStyle name="Normal 565" xfId="1611"/>
    <cellStyle name="Normal 565 2" xfId="1612"/>
    <cellStyle name="Normal 565_AT-4A UPY" xfId="1613"/>
    <cellStyle name="Normal 566" xfId="1614"/>
    <cellStyle name="Normal 566 2" xfId="1615"/>
    <cellStyle name="Normal 566_AT-4A UPY" xfId="1616"/>
    <cellStyle name="Normal 567" xfId="1617"/>
    <cellStyle name="Normal 567 2" xfId="1618"/>
    <cellStyle name="Normal 567_AT-4A UPY" xfId="1619"/>
    <cellStyle name="Normal 568" xfId="1620"/>
    <cellStyle name="Normal 568 2" xfId="1621"/>
    <cellStyle name="Normal 568_AT-4A UPY" xfId="1622"/>
    <cellStyle name="Normal 569" xfId="1623"/>
    <cellStyle name="Normal 569 2" xfId="1624"/>
    <cellStyle name="Normal 569_AT-4A UPY" xfId="1625"/>
    <cellStyle name="Normal 57" xfId="1626"/>
    <cellStyle name="Normal 57 2" xfId="1627"/>
    <cellStyle name="Normal 57_AT-4A UPY" xfId="1628"/>
    <cellStyle name="Normal 570" xfId="1629"/>
    <cellStyle name="Normal 570 2" xfId="1630"/>
    <cellStyle name="Normal 570_AT-4A UPY" xfId="1631"/>
    <cellStyle name="Normal 571" xfId="1632"/>
    <cellStyle name="Normal 571 2" xfId="1633"/>
    <cellStyle name="Normal 571_AT-4A UPY" xfId="1634"/>
    <cellStyle name="Normal 572" xfId="1635"/>
    <cellStyle name="Normal 572 2" xfId="1636"/>
    <cellStyle name="Normal 572_AT-4A UPY" xfId="1637"/>
    <cellStyle name="Normal 573" xfId="1638"/>
    <cellStyle name="Normal 573 2" xfId="1639"/>
    <cellStyle name="Normal 573_AT-4A UPY" xfId="1640"/>
    <cellStyle name="Normal 574" xfId="1641"/>
    <cellStyle name="Normal 574 2" xfId="1642"/>
    <cellStyle name="Normal 574_AT-4A UPY" xfId="1643"/>
    <cellStyle name="Normal 575" xfId="1644"/>
    <cellStyle name="Normal 575 2" xfId="1645"/>
    <cellStyle name="Normal 575_AT-4A UPY" xfId="1646"/>
    <cellStyle name="Normal 576" xfId="1647"/>
    <cellStyle name="Normal 576 2" xfId="1648"/>
    <cellStyle name="Normal 576_AT-4A UPY" xfId="1649"/>
    <cellStyle name="Normal 577" xfId="1650"/>
    <cellStyle name="Normal 577 2" xfId="1651"/>
    <cellStyle name="Normal 577_AT-4A UPY" xfId="1652"/>
    <cellStyle name="Normal 578" xfId="1653"/>
    <cellStyle name="Normal 578 2" xfId="1654"/>
    <cellStyle name="Normal 578_AT-4A UPY" xfId="1655"/>
    <cellStyle name="Normal 579" xfId="1656"/>
    <cellStyle name="Normal 579 2" xfId="1657"/>
    <cellStyle name="Normal 579_AT-4A UPY" xfId="1658"/>
    <cellStyle name="Normal 58" xfId="1659"/>
    <cellStyle name="Normal 58 2" xfId="1660"/>
    <cellStyle name="Normal 58_AT-4A UPY" xfId="1661"/>
    <cellStyle name="Normal 580" xfId="1662"/>
    <cellStyle name="Normal 580 2" xfId="1663"/>
    <cellStyle name="Normal 580_AT-4A UPY" xfId="1664"/>
    <cellStyle name="Normal 581" xfId="1665"/>
    <cellStyle name="Normal 581 2" xfId="1666"/>
    <cellStyle name="Normal 581_AT-4A UPY" xfId="1667"/>
    <cellStyle name="Normal 582" xfId="1668"/>
    <cellStyle name="Normal 582 2" xfId="1669"/>
    <cellStyle name="Normal 582_AT-4A UPY" xfId="1670"/>
    <cellStyle name="Normal 583" xfId="1671"/>
    <cellStyle name="Normal 583 2" xfId="1672"/>
    <cellStyle name="Normal 583_AT-4A UPY" xfId="1673"/>
    <cellStyle name="Normal 584" xfId="1674"/>
    <cellStyle name="Normal 584 2" xfId="1675"/>
    <cellStyle name="Normal 584_AT-4A UPY" xfId="1676"/>
    <cellStyle name="Normal 585" xfId="1677"/>
    <cellStyle name="Normal 585 2" xfId="1678"/>
    <cellStyle name="Normal 585_AT-4A UPY" xfId="1679"/>
    <cellStyle name="Normal 586" xfId="1680"/>
    <cellStyle name="Normal 586 2" xfId="1681"/>
    <cellStyle name="Normal 586_AT-4A UPY" xfId="1682"/>
    <cellStyle name="Normal 587" xfId="1683"/>
    <cellStyle name="Normal 587 2" xfId="1684"/>
    <cellStyle name="Normal 587_AT-4A UPY" xfId="1685"/>
    <cellStyle name="Normal 588" xfId="1686"/>
    <cellStyle name="Normal 588 2" xfId="1687"/>
    <cellStyle name="Normal 588_AT-4A UPY" xfId="1688"/>
    <cellStyle name="Normal 589" xfId="1689"/>
    <cellStyle name="Normal 589 2" xfId="1690"/>
    <cellStyle name="Normal 589_AT-4A UPY" xfId="1691"/>
    <cellStyle name="Normal 59" xfId="1692"/>
    <cellStyle name="Normal 59 2" xfId="1693"/>
    <cellStyle name="Normal 59_AT-4A UPY" xfId="1694"/>
    <cellStyle name="Normal 590" xfId="1695"/>
    <cellStyle name="Normal 590 2" xfId="1696"/>
    <cellStyle name="Normal 590_AT-4A UPY" xfId="1697"/>
    <cellStyle name="Normal 591" xfId="1698"/>
    <cellStyle name="Normal 591 2" xfId="1699"/>
    <cellStyle name="Normal 591_AT-4A UPY" xfId="1700"/>
    <cellStyle name="Normal 592" xfId="1701"/>
    <cellStyle name="Normal 592 2" xfId="1702"/>
    <cellStyle name="Normal 592_AT-4A UPY" xfId="1703"/>
    <cellStyle name="Normal 593" xfId="1704"/>
    <cellStyle name="Normal 593 2" xfId="1705"/>
    <cellStyle name="Normal 593_AT-4A UPY" xfId="1706"/>
    <cellStyle name="Normal 594" xfId="1707"/>
    <cellStyle name="Normal 594 2" xfId="1708"/>
    <cellStyle name="Normal 594_AT-4A UPY" xfId="1709"/>
    <cellStyle name="Normal 595" xfId="1710"/>
    <cellStyle name="Normal 595 2" xfId="1711"/>
    <cellStyle name="Normal 595_AT-4A UPY" xfId="1712"/>
    <cellStyle name="Normal 596" xfId="1713"/>
    <cellStyle name="Normal 596 2" xfId="1714"/>
    <cellStyle name="Normal 596_AT-4A UPY" xfId="1715"/>
    <cellStyle name="Normal 597" xfId="1716"/>
    <cellStyle name="Normal 597 2" xfId="1717"/>
    <cellStyle name="Normal 597_AT-4A UPY" xfId="1718"/>
    <cellStyle name="Normal 598" xfId="1719"/>
    <cellStyle name="Normal 598 2" xfId="1720"/>
    <cellStyle name="Normal 598_AT-4A UPY" xfId="1721"/>
    <cellStyle name="Normal 599" xfId="1722"/>
    <cellStyle name="Normal 599 2" xfId="1723"/>
    <cellStyle name="Normal 599_AT-4A UPY" xfId="1724"/>
    <cellStyle name="Normal 6" xfId="1725"/>
    <cellStyle name="Normal 6 10" xfId="1726"/>
    <cellStyle name="Normal 6 11" xfId="1727"/>
    <cellStyle name="Normal 6 2" xfId="1728"/>
    <cellStyle name="Normal 6 3" xfId="1729"/>
    <cellStyle name="Normal 6 3 2" xfId="1730"/>
    <cellStyle name="Normal 6 3 2 2" xfId="1731"/>
    <cellStyle name="Normal 6 3 2 3" xfId="1732"/>
    <cellStyle name="Normal 6 3 2 4" xfId="1733"/>
    <cellStyle name="Normal 6 3 3" xfId="1734"/>
    <cellStyle name="Normal 6 3 3 2" xfId="1735"/>
    <cellStyle name="Normal 6 3 3 3" xfId="1736"/>
    <cellStyle name="Normal 6 3 4" xfId="1737"/>
    <cellStyle name="Normal 6 3 5" xfId="1738"/>
    <cellStyle name="Normal 6 3 6" xfId="1739"/>
    <cellStyle name="Normal 6 4" xfId="1740"/>
    <cellStyle name="Normal 6 4 2" xfId="1741"/>
    <cellStyle name="Normal 6 4 2 2" xfId="1742"/>
    <cellStyle name="Normal 6 4 2 3" xfId="1743"/>
    <cellStyle name="Normal 6 4 2 4" xfId="1744"/>
    <cellStyle name="Normal 6 4 3" xfId="1745"/>
    <cellStyle name="Normal 6 4 4" xfId="1746"/>
    <cellStyle name="Normal 6 4 5" xfId="1747"/>
    <cellStyle name="Normal 6 5" xfId="1748"/>
    <cellStyle name="Normal 6 5 2" xfId="1749"/>
    <cellStyle name="Normal 6 5 2 2" xfId="1750"/>
    <cellStyle name="Normal 6 5 2 3" xfId="1751"/>
    <cellStyle name="Normal 6 5 2 4" xfId="1752"/>
    <cellStyle name="Normal 6 5 3" xfId="1753"/>
    <cellStyle name="Normal 6 5 4" xfId="1754"/>
    <cellStyle name="Normal 6 5 5" xfId="1755"/>
    <cellStyle name="Normal 6 6" xfId="1756"/>
    <cellStyle name="Normal 6 6 2" xfId="1757"/>
    <cellStyle name="Normal 6 7" xfId="1758"/>
    <cellStyle name="Normal 6 8" xfId="1759"/>
    <cellStyle name="Normal 6 9" xfId="1760"/>
    <cellStyle name="Normal 6_2nd_QPR_Format_2012-13" xfId="1761"/>
    <cellStyle name="Normal 60" xfId="1762"/>
    <cellStyle name="Normal 60 2" xfId="1763"/>
    <cellStyle name="Normal 60_AT-4A UPY" xfId="1764"/>
    <cellStyle name="Normal 600" xfId="1765"/>
    <cellStyle name="Normal 600 2" xfId="1766"/>
    <cellStyle name="Normal 600_AT-4A UPY" xfId="1767"/>
    <cellStyle name="Normal 601" xfId="1768"/>
    <cellStyle name="Normal 601 2" xfId="1769"/>
    <cellStyle name="Normal 601_AT-4A UPY" xfId="1770"/>
    <cellStyle name="Normal 602" xfId="1771"/>
    <cellStyle name="Normal 602 2" xfId="1772"/>
    <cellStyle name="Normal 602_AT-4A UPY" xfId="1773"/>
    <cellStyle name="Normal 603" xfId="1774"/>
    <cellStyle name="Normal 603 2" xfId="1775"/>
    <cellStyle name="Normal 603_AT-4A UPY" xfId="1776"/>
    <cellStyle name="Normal 604" xfId="1777"/>
    <cellStyle name="Normal 604 2" xfId="1778"/>
    <cellStyle name="Normal 604_AT-4A UPY" xfId="1779"/>
    <cellStyle name="Normal 605" xfId="1780"/>
    <cellStyle name="Normal 605 2" xfId="1781"/>
    <cellStyle name="Normal 605_AT-4A UPY" xfId="1782"/>
    <cellStyle name="Normal 606" xfId="1783"/>
    <cellStyle name="Normal 606 2" xfId="1784"/>
    <cellStyle name="Normal 606_AT-4A UPY" xfId="1785"/>
    <cellStyle name="Normal 607" xfId="1786"/>
    <cellStyle name="Normal 607 2" xfId="1787"/>
    <cellStyle name="Normal 607_AT-4A UPY" xfId="1788"/>
    <cellStyle name="Normal 608" xfId="1789"/>
    <cellStyle name="Normal 608 2" xfId="1790"/>
    <cellStyle name="Normal 608_AT-4A UPY" xfId="1791"/>
    <cellStyle name="Normal 609" xfId="1792"/>
    <cellStyle name="Normal 609 2" xfId="1793"/>
    <cellStyle name="Normal 609_AT-4A UPY" xfId="1794"/>
    <cellStyle name="Normal 61" xfId="1795"/>
    <cellStyle name="Normal 61 2" xfId="1796"/>
    <cellStyle name="Normal 61_AT-4A UPY" xfId="1797"/>
    <cellStyle name="Normal 610" xfId="1798"/>
    <cellStyle name="Normal 610 2" xfId="1799"/>
    <cellStyle name="Normal 610_AT-4A UPY" xfId="1800"/>
    <cellStyle name="Normal 611" xfId="1801"/>
    <cellStyle name="Normal 611 2" xfId="1802"/>
    <cellStyle name="Normal 611_AT-4A UPY" xfId="1803"/>
    <cellStyle name="Normal 612" xfId="1804"/>
    <cellStyle name="Normal 612 2" xfId="1805"/>
    <cellStyle name="Normal 612_AT-4A UPY" xfId="1806"/>
    <cellStyle name="Normal 613" xfId="1807"/>
    <cellStyle name="Normal 613 2" xfId="1808"/>
    <cellStyle name="Normal 613_AT-4A UPY" xfId="1809"/>
    <cellStyle name="Normal 614" xfId="1810"/>
    <cellStyle name="Normal 614 2" xfId="1811"/>
    <cellStyle name="Normal 614_AT-4A UPY" xfId="1812"/>
    <cellStyle name="Normal 615" xfId="1813"/>
    <cellStyle name="Normal 615 2" xfId="1814"/>
    <cellStyle name="Normal 615_AT-4A UPY" xfId="1815"/>
    <cellStyle name="Normal 616" xfId="1816"/>
    <cellStyle name="Normal 616 2" xfId="1817"/>
    <cellStyle name="Normal 616_AT-4A UPY" xfId="1818"/>
    <cellStyle name="Normal 617" xfId="1819"/>
    <cellStyle name="Normal 617 2" xfId="1820"/>
    <cellStyle name="Normal 617_AT-4A UPY" xfId="1821"/>
    <cellStyle name="Normal 618" xfId="1822"/>
    <cellStyle name="Normal 618 2" xfId="1823"/>
    <cellStyle name="Normal 618_AT-4A UPY" xfId="1824"/>
    <cellStyle name="Normal 619" xfId="1825"/>
    <cellStyle name="Normal 619 2" xfId="1826"/>
    <cellStyle name="Normal 619_AT-4A UPY" xfId="1827"/>
    <cellStyle name="Normal 62" xfId="1828"/>
    <cellStyle name="Normal 62 2" xfId="1829"/>
    <cellStyle name="Normal 62_AT-4A UPY" xfId="1830"/>
    <cellStyle name="Normal 620" xfId="1831"/>
    <cellStyle name="Normal 620 2" xfId="1832"/>
    <cellStyle name="Normal 620_AT-4A UPY" xfId="1833"/>
    <cellStyle name="Normal 621" xfId="1834"/>
    <cellStyle name="Normal 621 2" xfId="1835"/>
    <cellStyle name="Normal 621_AT-4A UPY" xfId="1836"/>
    <cellStyle name="Normal 622" xfId="1837"/>
    <cellStyle name="Normal 622 2" xfId="1838"/>
    <cellStyle name="Normal 622_AT-4A UPY" xfId="1839"/>
    <cellStyle name="Normal 623" xfId="1840"/>
    <cellStyle name="Normal 623 2" xfId="1841"/>
    <cellStyle name="Normal 623_AT-4A UPY" xfId="1842"/>
    <cellStyle name="Normal 624" xfId="1843"/>
    <cellStyle name="Normal 624 2" xfId="1844"/>
    <cellStyle name="Normal 624_AT-4A UPY" xfId="1845"/>
    <cellStyle name="Normal 625" xfId="1846"/>
    <cellStyle name="Normal 625 2" xfId="1847"/>
    <cellStyle name="Normal 625_AT-4A UPY" xfId="1848"/>
    <cellStyle name="Normal 626" xfId="1849"/>
    <cellStyle name="Normal 626 2" xfId="1850"/>
    <cellStyle name="Normal 626_AT-4A UPY" xfId="1851"/>
    <cellStyle name="Normal 627" xfId="1852"/>
    <cellStyle name="Normal 627 2" xfId="1853"/>
    <cellStyle name="Normal 627_AT-4A UPY" xfId="1854"/>
    <cellStyle name="Normal 628" xfId="1855"/>
    <cellStyle name="Normal 628 2" xfId="1856"/>
    <cellStyle name="Normal 628_AT-4A UPY" xfId="1857"/>
    <cellStyle name="Normal 629" xfId="1858"/>
    <cellStyle name="Normal 629 2" xfId="1859"/>
    <cellStyle name="Normal 629_AT-4A UPY" xfId="1860"/>
    <cellStyle name="Normal 63" xfId="1861"/>
    <cellStyle name="Normal 63 2" xfId="1862"/>
    <cellStyle name="Normal 63_AT-4A UPY" xfId="1863"/>
    <cellStyle name="Normal 630" xfId="1864"/>
    <cellStyle name="Normal 630 2" xfId="1865"/>
    <cellStyle name="Normal 630_AT-4A UPY" xfId="1866"/>
    <cellStyle name="Normal 631" xfId="1867"/>
    <cellStyle name="Normal 631 2" xfId="1868"/>
    <cellStyle name="Normal 631_AT-4A UPY" xfId="1869"/>
    <cellStyle name="Normal 632" xfId="1870"/>
    <cellStyle name="Normal 632 2" xfId="1871"/>
    <cellStyle name="Normal 632_AT-4A UPY" xfId="1872"/>
    <cellStyle name="Normal 633" xfId="1873"/>
    <cellStyle name="Normal 633 2" xfId="1874"/>
    <cellStyle name="Normal 633_AT-4A UPY" xfId="1875"/>
    <cellStyle name="Normal 634" xfId="1876"/>
    <cellStyle name="Normal 634 2" xfId="1877"/>
    <cellStyle name="Normal 634_AT-4A UPY" xfId="1878"/>
    <cellStyle name="Normal 635" xfId="1879"/>
    <cellStyle name="Normal 635 2" xfId="1880"/>
    <cellStyle name="Normal 635_AT-4A UPY" xfId="1881"/>
    <cellStyle name="Normal 636" xfId="1882"/>
    <cellStyle name="Normal 636 2" xfId="1883"/>
    <cellStyle name="Normal 636_AT-4A UPY" xfId="1884"/>
    <cellStyle name="Normal 637" xfId="1885"/>
    <cellStyle name="Normal 637 2" xfId="1886"/>
    <cellStyle name="Normal 637_AT-4A UPY" xfId="1887"/>
    <cellStyle name="Normal 638" xfId="1888"/>
    <cellStyle name="Normal 638 2" xfId="1889"/>
    <cellStyle name="Normal 638_AT-4A UPY" xfId="1890"/>
    <cellStyle name="Normal 639" xfId="1891"/>
    <cellStyle name="Normal 639 2" xfId="1892"/>
    <cellStyle name="Normal 639_AT-4A UPY" xfId="1893"/>
    <cellStyle name="Normal 64" xfId="1894"/>
    <cellStyle name="Normal 64 2" xfId="1895"/>
    <cellStyle name="Normal 64_AT-4A UPY" xfId="1896"/>
    <cellStyle name="Normal 640" xfId="1897"/>
    <cellStyle name="Normal 640 2" xfId="1898"/>
    <cellStyle name="Normal 640_AT-4A UPY" xfId="1899"/>
    <cellStyle name="Normal 641" xfId="1900"/>
    <cellStyle name="Normal 641 2" xfId="1901"/>
    <cellStyle name="Normal 641_AT-4A UPY" xfId="1902"/>
    <cellStyle name="Normal 642" xfId="1903"/>
    <cellStyle name="Normal 642 2" xfId="1904"/>
    <cellStyle name="Normal 642_AT-4A UPY" xfId="1905"/>
    <cellStyle name="Normal 643" xfId="1906"/>
    <cellStyle name="Normal 643 2" xfId="1907"/>
    <cellStyle name="Normal 643_AT-4A UPY" xfId="1908"/>
    <cellStyle name="Normal 644" xfId="1909"/>
    <cellStyle name="Normal 644 2" xfId="1910"/>
    <cellStyle name="Normal 644_AT-4A UPY" xfId="1911"/>
    <cellStyle name="Normal 645" xfId="1912"/>
    <cellStyle name="Normal 645 2" xfId="1913"/>
    <cellStyle name="Normal 645_AT-4A UPY" xfId="1914"/>
    <cellStyle name="Normal 646" xfId="1915"/>
    <cellStyle name="Normal 646 2" xfId="1916"/>
    <cellStyle name="Normal 646_AT-4A UPY" xfId="1917"/>
    <cellStyle name="Normal 647" xfId="1918"/>
    <cellStyle name="Normal 647 2" xfId="1919"/>
    <cellStyle name="Normal 647_AT-4A UPY" xfId="1920"/>
    <cellStyle name="Normal 648" xfId="1921"/>
    <cellStyle name="Normal 648 2" xfId="1922"/>
    <cellStyle name="Normal 648_AT-4A UPY" xfId="1923"/>
    <cellStyle name="Normal 649" xfId="1924"/>
    <cellStyle name="Normal 649 2" xfId="1925"/>
    <cellStyle name="Normal 649_AT-4A UPY" xfId="1926"/>
    <cellStyle name="Normal 65" xfId="1927"/>
    <cellStyle name="Normal 65 2" xfId="1928"/>
    <cellStyle name="Normal 65 3" xfId="1929"/>
    <cellStyle name="Normal 65_AT-4A UPY" xfId="1930"/>
    <cellStyle name="Normal 650" xfId="1931"/>
    <cellStyle name="Normal 650 2" xfId="1932"/>
    <cellStyle name="Normal 650_AT-4A UPY" xfId="1933"/>
    <cellStyle name="Normal 651" xfId="1934"/>
    <cellStyle name="Normal 651 2" xfId="1935"/>
    <cellStyle name="Normal 651_AT-4A UPY" xfId="1936"/>
    <cellStyle name="Normal 652" xfId="1937"/>
    <cellStyle name="Normal 652 2" xfId="1938"/>
    <cellStyle name="Normal 652_AT-4A UPY" xfId="1939"/>
    <cellStyle name="Normal 653" xfId="1940"/>
    <cellStyle name="Normal 653 2" xfId="1941"/>
    <cellStyle name="Normal 653_AT-4A UPY" xfId="1942"/>
    <cellStyle name="Normal 654" xfId="1943"/>
    <cellStyle name="Normal 654 2" xfId="1944"/>
    <cellStyle name="Normal 654_AT-4A UPY" xfId="1945"/>
    <cellStyle name="Normal 655" xfId="1946"/>
    <cellStyle name="Normal 655 2" xfId="1947"/>
    <cellStyle name="Normal 655_AT-4A UPY" xfId="1948"/>
    <cellStyle name="Normal 656" xfId="1949"/>
    <cellStyle name="Normal 656 2" xfId="1950"/>
    <cellStyle name="Normal 656_AT-4A UPY" xfId="1951"/>
    <cellStyle name="Normal 657" xfId="1952"/>
    <cellStyle name="Normal 657 2" xfId="1953"/>
    <cellStyle name="Normal 657_AT-4A UPY" xfId="1954"/>
    <cellStyle name="Normal 658" xfId="1955"/>
    <cellStyle name="Normal 658 2" xfId="1956"/>
    <cellStyle name="Normal 658_AT-4A UPY" xfId="1957"/>
    <cellStyle name="Normal 659" xfId="1958"/>
    <cellStyle name="Normal 659 2" xfId="1959"/>
    <cellStyle name="Normal 659_AT-4A UPY" xfId="1960"/>
    <cellStyle name="Normal 66" xfId="1961"/>
    <cellStyle name="Normal 66 2" xfId="1962"/>
    <cellStyle name="Normal 66 3" xfId="1963"/>
    <cellStyle name="Normal 66_AT-4A UPY" xfId="1964"/>
    <cellStyle name="Normal 660" xfId="1965"/>
    <cellStyle name="Normal 660 2" xfId="1966"/>
    <cellStyle name="Normal 660_AT-4A UPY" xfId="1967"/>
    <cellStyle name="Normal 661" xfId="1968"/>
    <cellStyle name="Normal 661 2" xfId="1969"/>
    <cellStyle name="Normal 661_AT-4A UPY" xfId="1970"/>
    <cellStyle name="Normal 662" xfId="1971"/>
    <cellStyle name="Normal 662 2" xfId="1972"/>
    <cellStyle name="Normal 662_AT-4A UPY" xfId="1973"/>
    <cellStyle name="Normal 663" xfId="1974"/>
    <cellStyle name="Normal 663 2" xfId="1975"/>
    <cellStyle name="Normal 663_AT-4A UPY" xfId="1976"/>
    <cellStyle name="Normal 664" xfId="1977"/>
    <cellStyle name="Normal 664 2" xfId="1978"/>
    <cellStyle name="Normal 664_AT-4A UPY" xfId="1979"/>
    <cellStyle name="Normal 665" xfId="1980"/>
    <cellStyle name="Normal 665 2" xfId="1981"/>
    <cellStyle name="Normal 665_AT-4A UPY" xfId="1982"/>
    <cellStyle name="Normal 666" xfId="1983"/>
    <cellStyle name="Normal 666 2" xfId="1984"/>
    <cellStyle name="Normal 666_AT-4A UPY" xfId="1985"/>
    <cellStyle name="Normal 667" xfId="1986"/>
    <cellStyle name="Normal 667 2" xfId="1987"/>
    <cellStyle name="Normal 667_AT-4A UPY" xfId="1988"/>
    <cellStyle name="Normal 668" xfId="1989"/>
    <cellStyle name="Normal 668 2" xfId="1990"/>
    <cellStyle name="Normal 668_AT-4A UPY" xfId="1991"/>
    <cellStyle name="Normal 669" xfId="1992"/>
    <cellStyle name="Normal 669 2" xfId="1993"/>
    <cellStyle name="Normal 669_AT-4A UPY" xfId="1994"/>
    <cellStyle name="Normal 67" xfId="1995"/>
    <cellStyle name="Normal 67 2" xfId="1996"/>
    <cellStyle name="Normal 67_AT-4A UPY" xfId="1997"/>
    <cellStyle name="Normal 670" xfId="1998"/>
    <cellStyle name="Normal 670 2" xfId="1999"/>
    <cellStyle name="Normal 670_AT-4A UPY" xfId="2000"/>
    <cellStyle name="Normal 671" xfId="2001"/>
    <cellStyle name="Normal 671 2" xfId="2002"/>
    <cellStyle name="Normal 671_AT-4A UPY" xfId="2003"/>
    <cellStyle name="Normal 672" xfId="2004"/>
    <cellStyle name="Normal 672 2" xfId="2005"/>
    <cellStyle name="Normal 672_AT-4A UPY" xfId="2006"/>
    <cellStyle name="Normal 673" xfId="2007"/>
    <cellStyle name="Normal 673 2" xfId="2008"/>
    <cellStyle name="Normal 673_AT-4A UPY" xfId="2009"/>
    <cellStyle name="Normal 674" xfId="2010"/>
    <cellStyle name="Normal 674 2" xfId="2011"/>
    <cellStyle name="Normal 674_AT-4A UPY" xfId="2012"/>
    <cellStyle name="Normal 675" xfId="2013"/>
    <cellStyle name="Normal 675 2" xfId="2014"/>
    <cellStyle name="Normal 675_AT-4A UPY" xfId="2015"/>
    <cellStyle name="Normal 676" xfId="2016"/>
    <cellStyle name="Normal 676 2" xfId="2017"/>
    <cellStyle name="Normal 676_AT-4A UPY" xfId="2018"/>
    <cellStyle name="Normal 677" xfId="2019"/>
    <cellStyle name="Normal 677 2" xfId="2020"/>
    <cellStyle name="Normal 677_AT-4A UPY" xfId="2021"/>
    <cellStyle name="Normal 678" xfId="2022"/>
    <cellStyle name="Normal 678 2" xfId="2023"/>
    <cellStyle name="Normal 678_AT-4A UPY" xfId="2024"/>
    <cellStyle name="Normal 679" xfId="2025"/>
    <cellStyle name="Normal 679 2" xfId="2026"/>
    <cellStyle name="Normal 679_AT-4A UPY" xfId="2027"/>
    <cellStyle name="Normal 68" xfId="2028"/>
    <cellStyle name="Normal 68 2" xfId="2029"/>
    <cellStyle name="Normal 68_AT-4A UPY" xfId="2030"/>
    <cellStyle name="Normal 680" xfId="2031"/>
    <cellStyle name="Normal 680 2" xfId="2032"/>
    <cellStyle name="Normal 680_AT-4A UPY" xfId="2033"/>
    <cellStyle name="Normal 681" xfId="2034"/>
    <cellStyle name="Normal 681 2" xfId="2035"/>
    <cellStyle name="Normal 681_AT-4A UPY" xfId="2036"/>
    <cellStyle name="Normal 682" xfId="2037"/>
    <cellStyle name="Normal 682 2" xfId="2038"/>
    <cellStyle name="Normal 682_AT-4A UPY" xfId="2039"/>
    <cellStyle name="Normal 683" xfId="2040"/>
    <cellStyle name="Normal 683 2" xfId="2041"/>
    <cellStyle name="Normal 683_AT-4A UPY" xfId="2042"/>
    <cellStyle name="Normal 684" xfId="2043"/>
    <cellStyle name="Normal 684 2" xfId="2044"/>
    <cellStyle name="Normal 684_AT-4A UPY" xfId="2045"/>
    <cellStyle name="Normal 685" xfId="2046"/>
    <cellStyle name="Normal 685 2" xfId="2047"/>
    <cellStyle name="Normal 685_AT-4A UPY" xfId="2048"/>
    <cellStyle name="Normal 686" xfId="2049"/>
    <cellStyle name="Normal 686 2" xfId="2050"/>
    <cellStyle name="Normal 686_AT-4A UPY" xfId="2051"/>
    <cellStyle name="Normal 687" xfId="2052"/>
    <cellStyle name="Normal 687 2" xfId="2053"/>
    <cellStyle name="Normal 687_AT-4A UPY" xfId="2054"/>
    <cellStyle name="Normal 688" xfId="2055"/>
    <cellStyle name="Normal 688 2" xfId="2056"/>
    <cellStyle name="Normal 688_AT-4A UPY" xfId="2057"/>
    <cellStyle name="Normal 689" xfId="2058"/>
    <cellStyle name="Normal 689 2" xfId="2059"/>
    <cellStyle name="Normal 689_AT-4A UPY" xfId="2060"/>
    <cellStyle name="Normal 69" xfId="2061"/>
    <cellStyle name="Normal 69 2" xfId="2062"/>
    <cellStyle name="Normal 69_AT-4A UPY" xfId="2063"/>
    <cellStyle name="Normal 690" xfId="2064"/>
    <cellStyle name="Normal 690 2" xfId="2065"/>
    <cellStyle name="Normal 690_AT-4A UPY" xfId="2066"/>
    <cellStyle name="Normal 691" xfId="2067"/>
    <cellStyle name="Normal 691 2" xfId="2068"/>
    <cellStyle name="Normal 691_AT-4A UPY" xfId="2069"/>
    <cellStyle name="Normal 692" xfId="2070"/>
    <cellStyle name="Normal 692 2" xfId="2071"/>
    <cellStyle name="Normal 692_AT-4A UPY" xfId="2072"/>
    <cellStyle name="Normal 693" xfId="2073"/>
    <cellStyle name="Normal 693 2" xfId="2074"/>
    <cellStyle name="Normal 693_AT-4A UPY" xfId="2075"/>
    <cellStyle name="Normal 694" xfId="2076"/>
    <cellStyle name="Normal 694 2" xfId="2077"/>
    <cellStyle name="Normal 694_AT-4A UPY" xfId="2078"/>
    <cellStyle name="Normal 695" xfId="2079"/>
    <cellStyle name="Normal 695 2" xfId="2080"/>
    <cellStyle name="Normal 695_AT-4A UPY" xfId="2081"/>
    <cellStyle name="Normal 696" xfId="2082"/>
    <cellStyle name="Normal 696 2" xfId="2083"/>
    <cellStyle name="Normal 696_AT-4A UPY" xfId="2084"/>
    <cellStyle name="Normal 697" xfId="2085"/>
    <cellStyle name="Normal 697 2" xfId="2086"/>
    <cellStyle name="Normal 697_AT-4A UPY" xfId="2087"/>
    <cellStyle name="Normal 698" xfId="2088"/>
    <cellStyle name="Normal 698 2" xfId="2089"/>
    <cellStyle name="Normal 698_AT-4A UPY" xfId="2090"/>
    <cellStyle name="Normal 699" xfId="2091"/>
    <cellStyle name="Normal 699 2" xfId="2092"/>
    <cellStyle name="Normal 699_AT-4A UPY" xfId="2093"/>
    <cellStyle name="Normal 7" xfId="2094"/>
    <cellStyle name="Normal 7 2" xfId="2095"/>
    <cellStyle name="Normal 7 2 2" xfId="2096"/>
    <cellStyle name="Normal 7 3" xfId="2097"/>
    <cellStyle name="Normal 7 3 2" xfId="2098"/>
    <cellStyle name="Normal 7 3 2 2" xfId="2099"/>
    <cellStyle name="Normal 7 3 3" xfId="2100"/>
    <cellStyle name="Normal 7 3 4" xfId="2101"/>
    <cellStyle name="Normal 7 3 5" xfId="2102"/>
    <cellStyle name="Normal 7 4" xfId="2103"/>
    <cellStyle name="Normal 7_AT-13 NOWD" xfId="2104"/>
    <cellStyle name="Normal 70" xfId="2105"/>
    <cellStyle name="Normal 70 2" xfId="2106"/>
    <cellStyle name="Normal 70_AT-4A UPY" xfId="2107"/>
    <cellStyle name="Normal 700" xfId="2108"/>
    <cellStyle name="Normal 700 2" xfId="2109"/>
    <cellStyle name="Normal 700_AT-4A UPY" xfId="2110"/>
    <cellStyle name="Normal 701" xfId="2111"/>
    <cellStyle name="Normal 701 2" xfId="2112"/>
    <cellStyle name="Normal 701_AT-4A UPY" xfId="2113"/>
    <cellStyle name="Normal 702" xfId="2114"/>
    <cellStyle name="Normal 702 2" xfId="2115"/>
    <cellStyle name="Normal 702_AT-4A UPY" xfId="2116"/>
    <cellStyle name="Normal 703" xfId="2117"/>
    <cellStyle name="Normal 703 2" xfId="2118"/>
    <cellStyle name="Normal 703_AT-4A UPY" xfId="2119"/>
    <cellStyle name="Normal 704" xfId="2120"/>
    <cellStyle name="Normal 704 2" xfId="2121"/>
    <cellStyle name="Normal 704_AT-4A UPY" xfId="2122"/>
    <cellStyle name="Normal 705" xfId="2123"/>
    <cellStyle name="Normal 705 2" xfId="2124"/>
    <cellStyle name="Normal 705_AT-4A UPY" xfId="2125"/>
    <cellStyle name="Normal 706" xfId="2126"/>
    <cellStyle name="Normal 706 2" xfId="2127"/>
    <cellStyle name="Normal 706_AT-4A UPY" xfId="2128"/>
    <cellStyle name="Normal 707" xfId="2129"/>
    <cellStyle name="Normal 707 2" xfId="2130"/>
    <cellStyle name="Normal 707_AT-4A UPY" xfId="2131"/>
    <cellStyle name="Normal 708" xfId="2132"/>
    <cellStyle name="Normal 708 2" xfId="2133"/>
    <cellStyle name="Normal 708_AT-4A UPY" xfId="2134"/>
    <cellStyle name="Normal 709" xfId="2135"/>
    <cellStyle name="Normal 709 2" xfId="2136"/>
    <cellStyle name="Normal 709_AT-4A UPY" xfId="2137"/>
    <cellStyle name="Normal 71" xfId="2138"/>
    <cellStyle name="Normal 71 2" xfId="2139"/>
    <cellStyle name="Normal 71_AT-4A UPY" xfId="2140"/>
    <cellStyle name="Normal 710" xfId="2141"/>
    <cellStyle name="Normal 710 2" xfId="2142"/>
    <cellStyle name="Normal 710_AT-4A UPY" xfId="2143"/>
    <cellStyle name="Normal 711" xfId="2144"/>
    <cellStyle name="Normal 711 2" xfId="2145"/>
    <cellStyle name="Normal 711_AT-4A UPY" xfId="2146"/>
    <cellStyle name="Normal 712" xfId="2147"/>
    <cellStyle name="Normal 712 2" xfId="2148"/>
    <cellStyle name="Normal 712_AT-4A UPY" xfId="2149"/>
    <cellStyle name="Normal 713" xfId="2150"/>
    <cellStyle name="Normal 713 2" xfId="2151"/>
    <cellStyle name="Normal 713_AT-4A UPY" xfId="2152"/>
    <cellStyle name="Normal 714" xfId="2153"/>
    <cellStyle name="Normal 714 2" xfId="2154"/>
    <cellStyle name="Normal 714_AT-4A UPY" xfId="2155"/>
    <cellStyle name="Normal 715" xfId="2156"/>
    <cellStyle name="Normal 715 2" xfId="2157"/>
    <cellStyle name="Normal 715_AT-4A UPY" xfId="2158"/>
    <cellStyle name="Normal 716" xfId="2159"/>
    <cellStyle name="Normal 716 2" xfId="2160"/>
    <cellStyle name="Normal 716_AT-4A UPY" xfId="2161"/>
    <cellStyle name="Normal 717" xfId="2162"/>
    <cellStyle name="Normal 717 2" xfId="2163"/>
    <cellStyle name="Normal 717_AT-4A UPY" xfId="2164"/>
    <cellStyle name="Normal 718" xfId="2165"/>
    <cellStyle name="Normal 718 2" xfId="2166"/>
    <cellStyle name="Normal 718_AT-4A UPY" xfId="2167"/>
    <cellStyle name="Normal 719" xfId="2168"/>
    <cellStyle name="Normal 719 2" xfId="2169"/>
    <cellStyle name="Normal 719_AT-4A UPY" xfId="2170"/>
    <cellStyle name="Normal 72" xfId="2171"/>
    <cellStyle name="Normal 72 2" xfId="2172"/>
    <cellStyle name="Normal 72_AT-4A UPY" xfId="2173"/>
    <cellStyle name="Normal 720" xfId="2174"/>
    <cellStyle name="Normal 720 2" xfId="2175"/>
    <cellStyle name="Normal 720_AT-4A UPY" xfId="2176"/>
    <cellStyle name="Normal 721" xfId="2177"/>
    <cellStyle name="Normal 721 2" xfId="2178"/>
    <cellStyle name="Normal 721_AT-4A UPY" xfId="2179"/>
    <cellStyle name="Normal 722" xfId="2180"/>
    <cellStyle name="Normal 722 2" xfId="2181"/>
    <cellStyle name="Normal 722_AT-4A UPY" xfId="2182"/>
    <cellStyle name="Normal 723" xfId="2183"/>
    <cellStyle name="Normal 723 2" xfId="2184"/>
    <cellStyle name="Normal 723_AT-4A UPY" xfId="2185"/>
    <cellStyle name="Normal 724" xfId="2186"/>
    <cellStyle name="Normal 724 2" xfId="2187"/>
    <cellStyle name="Normal 724_AT-4A UPY" xfId="2188"/>
    <cellStyle name="Normal 725" xfId="2189"/>
    <cellStyle name="Normal 725 2" xfId="2190"/>
    <cellStyle name="Normal 725_AT-4A UPY" xfId="2191"/>
    <cellStyle name="Normal 726" xfId="2192"/>
    <cellStyle name="Normal 726 2" xfId="2193"/>
    <cellStyle name="Normal 726_AT-4A UPY" xfId="2194"/>
    <cellStyle name="Normal 727" xfId="2195"/>
    <cellStyle name="Normal 727 2" xfId="2196"/>
    <cellStyle name="Normal 727_AT-4A UPY" xfId="2197"/>
    <cellStyle name="Normal 728" xfId="2198"/>
    <cellStyle name="Normal 728 2" xfId="2199"/>
    <cellStyle name="Normal 728_AT-4A UPY" xfId="2200"/>
    <cellStyle name="Normal 729" xfId="2201"/>
    <cellStyle name="Normal 729 2" xfId="2202"/>
    <cellStyle name="Normal 729_AT-4A UPY" xfId="2203"/>
    <cellStyle name="Normal 73" xfId="2204"/>
    <cellStyle name="Normal 73 2" xfId="2205"/>
    <cellStyle name="Normal 73_AT-4A UPY" xfId="2206"/>
    <cellStyle name="Normal 730" xfId="2207"/>
    <cellStyle name="Normal 730 2" xfId="2208"/>
    <cellStyle name="Normal 730_AT-4A UPY" xfId="2209"/>
    <cellStyle name="Normal 731" xfId="2210"/>
    <cellStyle name="Normal 731 2" xfId="2211"/>
    <cellStyle name="Normal 731_AT-4A UPY" xfId="2212"/>
    <cellStyle name="Normal 732" xfId="2213"/>
    <cellStyle name="Normal 732 2" xfId="2214"/>
    <cellStyle name="Normal 732_AT-4A UPY" xfId="2215"/>
    <cellStyle name="Normal 733" xfId="2216"/>
    <cellStyle name="Normal 733 2" xfId="2217"/>
    <cellStyle name="Normal 733_AT-4A UPY" xfId="2218"/>
    <cellStyle name="Normal 734" xfId="2219"/>
    <cellStyle name="Normal 734 2" xfId="2220"/>
    <cellStyle name="Normal 734_AT-4A UPY" xfId="2221"/>
    <cellStyle name="Normal 735" xfId="2222"/>
    <cellStyle name="Normal 735 2" xfId="2223"/>
    <cellStyle name="Normal 735_AT-4A UPY" xfId="2224"/>
    <cellStyle name="Normal 736" xfId="2225"/>
    <cellStyle name="Normal 736 2" xfId="2226"/>
    <cellStyle name="Normal 736_AT-4A UPY" xfId="2227"/>
    <cellStyle name="Normal 737" xfId="2228"/>
    <cellStyle name="Normal 737 2" xfId="2229"/>
    <cellStyle name="Normal 737_AT-4A UPY" xfId="2230"/>
    <cellStyle name="Normal 738" xfId="2231"/>
    <cellStyle name="Normal 738 2" xfId="2232"/>
    <cellStyle name="Normal 738_AT-4A UPY" xfId="2233"/>
    <cellStyle name="Normal 739" xfId="2234"/>
    <cellStyle name="Normal 739 2" xfId="2235"/>
    <cellStyle name="Normal 739_AT-4A UPY" xfId="2236"/>
    <cellStyle name="Normal 74" xfId="2237"/>
    <cellStyle name="Normal 74 2" xfId="2238"/>
    <cellStyle name="Normal 74_AT-4A UPY" xfId="2239"/>
    <cellStyle name="Normal 740" xfId="2240"/>
    <cellStyle name="Normal 740 2" xfId="2241"/>
    <cellStyle name="Normal 740_AT-4A UPY" xfId="2242"/>
    <cellStyle name="Normal 741" xfId="2243"/>
    <cellStyle name="Normal 741 2" xfId="2244"/>
    <cellStyle name="Normal 741_AT-4A UPY" xfId="2245"/>
    <cellStyle name="Normal 742" xfId="2246"/>
    <cellStyle name="Normal 742 2" xfId="2247"/>
    <cellStyle name="Normal 742_AT-4A UPY" xfId="2248"/>
    <cellStyle name="Normal 743" xfId="2249"/>
    <cellStyle name="Normal 743 2" xfId="2250"/>
    <cellStyle name="Normal 743_AT-4A UPY" xfId="2251"/>
    <cellStyle name="Normal 744" xfId="2252"/>
    <cellStyle name="Normal 744 2" xfId="2253"/>
    <cellStyle name="Normal 744_AT-4A UPY" xfId="2254"/>
    <cellStyle name="Normal 745" xfId="2255"/>
    <cellStyle name="Normal 745 2" xfId="2256"/>
    <cellStyle name="Normal 745_AT-4A UPY" xfId="2257"/>
    <cellStyle name="Normal 746" xfId="2258"/>
    <cellStyle name="Normal 746 2" xfId="2259"/>
    <cellStyle name="Normal 746_AT-4A UPY" xfId="2260"/>
    <cellStyle name="Normal 747" xfId="2261"/>
    <cellStyle name="Normal 747 2" xfId="2262"/>
    <cellStyle name="Normal 747_AT-4A UPY" xfId="2263"/>
    <cellStyle name="Normal 748" xfId="2264"/>
    <cellStyle name="Normal 748 2" xfId="2265"/>
    <cellStyle name="Normal 748_AT-4A UPY" xfId="2266"/>
    <cellStyle name="Normal 749" xfId="2267"/>
    <cellStyle name="Normal 749 2" xfId="2268"/>
    <cellStyle name="Normal 749_AT-4A UPY" xfId="2269"/>
    <cellStyle name="Normal 75" xfId="2270"/>
    <cellStyle name="Normal 75 2" xfId="2271"/>
    <cellStyle name="Normal 75_AT-4A UPY" xfId="2272"/>
    <cellStyle name="Normal 750" xfId="2273"/>
    <cellStyle name="Normal 750 2" xfId="2274"/>
    <cellStyle name="Normal 750_AT-4A UPY" xfId="2275"/>
    <cellStyle name="Normal 751" xfId="2276"/>
    <cellStyle name="Normal 751 2" xfId="2277"/>
    <cellStyle name="Normal 751_AT-4A UPY" xfId="2278"/>
    <cellStyle name="Normal 752" xfId="2279"/>
    <cellStyle name="Normal 752 2" xfId="2280"/>
    <cellStyle name="Normal 752_AT-4A UPY" xfId="2281"/>
    <cellStyle name="Normal 753" xfId="2282"/>
    <cellStyle name="Normal 753 2" xfId="2283"/>
    <cellStyle name="Normal 753_AT-4A UPY" xfId="2284"/>
    <cellStyle name="Normal 754" xfId="2285"/>
    <cellStyle name="Normal 754 2" xfId="2286"/>
    <cellStyle name="Normal 754_AT-4A UPY" xfId="2287"/>
    <cellStyle name="Normal 755" xfId="2288"/>
    <cellStyle name="Normal 755 2" xfId="2289"/>
    <cellStyle name="Normal 755_AT-4A UPY" xfId="2290"/>
    <cellStyle name="Normal 756" xfId="2291"/>
    <cellStyle name="Normal 756 2" xfId="2292"/>
    <cellStyle name="Normal 756_AT-4A UPY" xfId="2293"/>
    <cellStyle name="Normal 757" xfId="2294"/>
    <cellStyle name="Normal 757 2" xfId="2295"/>
    <cellStyle name="Normal 757_AT-4A UPY" xfId="2296"/>
    <cellStyle name="Normal 758" xfId="2297"/>
    <cellStyle name="Normal 758 2" xfId="2298"/>
    <cellStyle name="Normal 758_AT-4A UPY" xfId="2299"/>
    <cellStyle name="Normal 759" xfId="2300"/>
    <cellStyle name="Normal 759 2" xfId="2301"/>
    <cellStyle name="Normal 759_AT-4A UPY" xfId="2302"/>
    <cellStyle name="Normal 76" xfId="2303"/>
    <cellStyle name="Normal 76 2" xfId="2304"/>
    <cellStyle name="Normal 76_AT-4A UPY" xfId="2305"/>
    <cellStyle name="Normal 760" xfId="2306"/>
    <cellStyle name="Normal 760 2" xfId="2307"/>
    <cellStyle name="Normal 760_AT-4A UPY" xfId="2308"/>
    <cellStyle name="Normal 761" xfId="2309"/>
    <cellStyle name="Normal 761 2" xfId="2310"/>
    <cellStyle name="Normal 761_AT-4A UPY" xfId="2311"/>
    <cellStyle name="Normal 762" xfId="2312"/>
    <cellStyle name="Normal 762 2" xfId="2313"/>
    <cellStyle name="Normal 762 2 2" xfId="2314"/>
    <cellStyle name="Normal 762 3" xfId="2315"/>
    <cellStyle name="Normal 762 4" xfId="2316"/>
    <cellStyle name="Normal 762 5" xfId="2317"/>
    <cellStyle name="Normal 762_AT-4A UPY" xfId="2318"/>
    <cellStyle name="Normal 763" xfId="2319"/>
    <cellStyle name="Normal 763 2" xfId="2320"/>
    <cellStyle name="Normal 763 2 2" xfId="2321"/>
    <cellStyle name="Normal 763 3" xfId="2322"/>
    <cellStyle name="Normal 763 4" xfId="2323"/>
    <cellStyle name="Normal 763 5" xfId="2324"/>
    <cellStyle name="Normal 763_AT-4A UPY" xfId="2325"/>
    <cellStyle name="Normal 764" xfId="2326"/>
    <cellStyle name="Normal 764 2" xfId="2327"/>
    <cellStyle name="Normal 764 2 2" xfId="2328"/>
    <cellStyle name="Normal 764 2 3" xfId="2329"/>
    <cellStyle name="Normal 764 3" xfId="2330"/>
    <cellStyle name="Normal 764 4" xfId="2331"/>
    <cellStyle name="Normal 764_AT-4A UPY" xfId="2332"/>
    <cellStyle name="Normal 765" xfId="2333"/>
    <cellStyle name="Normal 765 2" xfId="2334"/>
    <cellStyle name="Normal 765 3" xfId="2335"/>
    <cellStyle name="Normal 765 4" xfId="2336"/>
    <cellStyle name="Normal 765_AT-4A UPY" xfId="2337"/>
    <cellStyle name="Normal 766" xfId="2338"/>
    <cellStyle name="Normal 766 2" xfId="2339"/>
    <cellStyle name="Normal 766 3" xfId="2340"/>
    <cellStyle name="Normal 766 4" xfId="2341"/>
    <cellStyle name="Normal 766 4 2" xfId="2342"/>
    <cellStyle name="Normal 766 4 3" xfId="2343"/>
    <cellStyle name="Normal 766 4 4" xfId="2344"/>
    <cellStyle name="Normal 766 4 4 2" xfId="2345"/>
    <cellStyle name="Normal 766 4 4 2 2" xfId="2346"/>
    <cellStyle name="Normal 766 4 4 2 2 2" xfId="2347"/>
    <cellStyle name="Normal 766 4 4 3" xfId="2348"/>
    <cellStyle name="Normal 766 4 4 3 2" xfId="2349"/>
    <cellStyle name="Normal 766 5" xfId="2350"/>
    <cellStyle name="Normal 766_AT-4A UPY" xfId="2351"/>
    <cellStyle name="Normal 767" xfId="2352"/>
    <cellStyle name="Normal 767 2" xfId="2353"/>
    <cellStyle name="Normal 767_AT-4A UPY" xfId="2354"/>
    <cellStyle name="Normal 768" xfId="2355"/>
    <cellStyle name="Normal 768 2" xfId="2356"/>
    <cellStyle name="Normal 768_AT-4A UPY" xfId="2357"/>
    <cellStyle name="Normal 769" xfId="2358"/>
    <cellStyle name="Normal 769 2" xfId="2359"/>
    <cellStyle name="Normal 769_AT-4A UPY" xfId="2360"/>
    <cellStyle name="Normal 77" xfId="2361"/>
    <cellStyle name="Normal 77 2" xfId="2362"/>
    <cellStyle name="Normal 77_AT-4A UPY" xfId="2363"/>
    <cellStyle name="Normal 770" xfId="2364"/>
    <cellStyle name="Normal 770 2" xfId="2365"/>
    <cellStyle name="Normal 770_AT-4A UPY" xfId="2366"/>
    <cellStyle name="Normal 771" xfId="2367"/>
    <cellStyle name="Normal 771 2" xfId="2368"/>
    <cellStyle name="Normal 771_AT-4A UPY" xfId="2369"/>
    <cellStyle name="Normal 772" xfId="2370"/>
    <cellStyle name="Normal 772 2" xfId="2371"/>
    <cellStyle name="Normal 772_AT-4A UPY" xfId="2372"/>
    <cellStyle name="Normal 773" xfId="2373"/>
    <cellStyle name="Normal 773 2" xfId="2374"/>
    <cellStyle name="Normal 773_AT-4A UPY" xfId="2375"/>
    <cellStyle name="Normal 774" xfId="2376"/>
    <cellStyle name="Normal 774 2" xfId="2377"/>
    <cellStyle name="Normal 774_AT-4A UPY" xfId="2378"/>
    <cellStyle name="Normal 775" xfId="2379"/>
    <cellStyle name="Normal 775 2" xfId="2380"/>
    <cellStyle name="Normal 775_AT-4A UPY" xfId="2381"/>
    <cellStyle name="Normal 776" xfId="2382"/>
    <cellStyle name="Normal 776 2" xfId="2383"/>
    <cellStyle name="Normal 776_AT-4A UPY" xfId="2384"/>
    <cellStyle name="Normal 777" xfId="2385"/>
    <cellStyle name="Normal 777 2" xfId="2386"/>
    <cellStyle name="Normal 777_AT-4A UPY" xfId="2387"/>
    <cellStyle name="Normal 778" xfId="2388"/>
    <cellStyle name="Normal 778 2" xfId="2389"/>
    <cellStyle name="Normal 778_AT-4A UPY" xfId="2390"/>
    <cellStyle name="Normal 779" xfId="2391"/>
    <cellStyle name="Normal 779 2" xfId="2392"/>
    <cellStyle name="Normal 779_AT-4A UPY" xfId="2393"/>
    <cellStyle name="Normal 78" xfId="2394"/>
    <cellStyle name="Normal 78 2" xfId="2395"/>
    <cellStyle name="Normal 78_AT-4A UPY" xfId="2396"/>
    <cellStyle name="Normal 780" xfId="2397"/>
    <cellStyle name="Normal 780 2" xfId="2398"/>
    <cellStyle name="Normal 780_AT-4A UPY" xfId="2399"/>
    <cellStyle name="Normal 781" xfId="2400"/>
    <cellStyle name="Normal 781 2" xfId="2401"/>
    <cellStyle name="Normal 781_AT-4A UPY" xfId="2402"/>
    <cellStyle name="Normal 782" xfId="2403"/>
    <cellStyle name="Normal 782 2" xfId="2404"/>
    <cellStyle name="Normal 782_AT-4A UPY" xfId="2405"/>
    <cellStyle name="Normal 783" xfId="2406"/>
    <cellStyle name="Normal 783 2" xfId="2407"/>
    <cellStyle name="Normal 783_AT-4A UPY" xfId="2408"/>
    <cellStyle name="Normal 784" xfId="2409"/>
    <cellStyle name="Normal 784 2" xfId="2410"/>
    <cellStyle name="Normal 784_AT-4A UPY" xfId="2411"/>
    <cellStyle name="Normal 785" xfId="2412"/>
    <cellStyle name="Normal 785 2" xfId="2413"/>
    <cellStyle name="Normal 785_AT-4A UPY" xfId="2414"/>
    <cellStyle name="Normal 786" xfId="2415"/>
    <cellStyle name="Normal 786 2" xfId="2416"/>
    <cellStyle name="Normal 786_AT-4A UPY" xfId="2417"/>
    <cellStyle name="Normal 787" xfId="2418"/>
    <cellStyle name="Normal 787 2" xfId="2419"/>
    <cellStyle name="Normal 787_AT-4A UPY" xfId="2420"/>
    <cellStyle name="Normal 788" xfId="2421"/>
    <cellStyle name="Normal 788 2" xfId="2422"/>
    <cellStyle name="Normal 788_AT-4A UPY" xfId="2423"/>
    <cellStyle name="Normal 789" xfId="2424"/>
    <cellStyle name="Normal 789 2" xfId="2425"/>
    <cellStyle name="Normal 789_AT-4A UPY" xfId="2426"/>
    <cellStyle name="Normal 79" xfId="2427"/>
    <cellStyle name="Normal 79 2" xfId="2428"/>
    <cellStyle name="Normal 79_AT-4A UPY" xfId="2429"/>
    <cellStyle name="Normal 790" xfId="2430"/>
    <cellStyle name="Normal 790 2" xfId="2431"/>
    <cellStyle name="Normal 790_AT-4A UPY" xfId="2432"/>
    <cellStyle name="Normal 791" xfId="2433"/>
    <cellStyle name="Normal 791 2" xfId="2434"/>
    <cellStyle name="Normal 791_AT-4A UPY" xfId="2435"/>
    <cellStyle name="Normal 792" xfId="2436"/>
    <cellStyle name="Normal 792 2" xfId="2437"/>
    <cellStyle name="Normal 792_AT-4A UPY" xfId="2438"/>
    <cellStyle name="Normal 793" xfId="2439"/>
    <cellStyle name="Normal 793 2" xfId="2440"/>
    <cellStyle name="Normal 793_AT-4A UPY" xfId="2441"/>
    <cellStyle name="Normal 794" xfId="2442"/>
    <cellStyle name="Normal 794 2" xfId="2443"/>
    <cellStyle name="Normal 794_AT-4A UPY" xfId="2444"/>
    <cellStyle name="Normal 795" xfId="2445"/>
    <cellStyle name="Normal 795 2" xfId="2446"/>
    <cellStyle name="Normal 795_AT-4A UPY" xfId="2447"/>
    <cellStyle name="Normal 796" xfId="2448"/>
    <cellStyle name="Normal 796 2" xfId="2449"/>
    <cellStyle name="Normal 796_AT-4A UPY" xfId="2450"/>
    <cellStyle name="Normal 797" xfId="2451"/>
    <cellStyle name="Normal 797 2" xfId="2452"/>
    <cellStyle name="Normal 797_AT-4A UPY" xfId="2453"/>
    <cellStyle name="Normal 798" xfId="2454"/>
    <cellStyle name="Normal 798 2" xfId="2455"/>
    <cellStyle name="Normal 798_AT-4A UPY" xfId="2456"/>
    <cellStyle name="Normal 799" xfId="2457"/>
    <cellStyle name="Normal 799 2" xfId="2458"/>
    <cellStyle name="Normal 799_AT-4A UPY" xfId="2459"/>
    <cellStyle name="Normal 8" xfId="2460"/>
    <cellStyle name="Normal 8 10" xfId="2461"/>
    <cellStyle name="Normal 8 2" xfId="2462"/>
    <cellStyle name="Normal 8 2 2" xfId="2463"/>
    <cellStyle name="Normal 8 2 3" xfId="2464"/>
    <cellStyle name="Normal 8 2 4" xfId="2465"/>
    <cellStyle name="Normal 8 2 4 2" xfId="2466"/>
    <cellStyle name="Normal 8 2 4 3" xfId="2467"/>
    <cellStyle name="Normal 8 2 4 4" xfId="2468"/>
    <cellStyle name="Normal 8 2 5" xfId="2469"/>
    <cellStyle name="Normal 8 2 6" xfId="2470"/>
    <cellStyle name="Normal 8 2 7" xfId="2471"/>
    <cellStyle name="Normal 8 3" xfId="2472"/>
    <cellStyle name="Normal 8 3 2" xfId="2473"/>
    <cellStyle name="Normal 8 3 3" xfId="2474"/>
    <cellStyle name="Normal 8 3 3 2" xfId="2475"/>
    <cellStyle name="Normal 8 3 3 3" xfId="2476"/>
    <cellStyle name="Normal 8 3 3 4" xfId="2477"/>
    <cellStyle name="Normal 8 3 4" xfId="2478"/>
    <cellStyle name="Normal 8 3 5" xfId="2479"/>
    <cellStyle name="Normal 8 3 6" xfId="2480"/>
    <cellStyle name="Normal 8 4" xfId="2481"/>
    <cellStyle name="Normal 8 4 2" xfId="2482"/>
    <cellStyle name="Normal 8 4 2 2" xfId="2483"/>
    <cellStyle name="Normal 8 4 2 3" xfId="2484"/>
    <cellStyle name="Normal 8 4 2 4" xfId="2485"/>
    <cellStyle name="Normal 8 4 3" xfId="2486"/>
    <cellStyle name="Normal 8 4 4" xfId="2487"/>
    <cellStyle name="Normal 8 4 5" xfId="2488"/>
    <cellStyle name="Normal 8 5" xfId="2489"/>
    <cellStyle name="Normal 8 5 2" xfId="2490"/>
    <cellStyle name="Normal 8 5 2 2" xfId="2491"/>
    <cellStyle name="Normal 8 5 2 3" xfId="2492"/>
    <cellStyle name="Normal 8 5 3" xfId="2493"/>
    <cellStyle name="Normal 8 5 3 2" xfId="2494"/>
    <cellStyle name="Normal 8 5 3 3" xfId="2495"/>
    <cellStyle name="Normal 8 5 3 4" xfId="2496"/>
    <cellStyle name="Normal 8 5 4" xfId="2497"/>
    <cellStyle name="Normal 8 5 5" xfId="2498"/>
    <cellStyle name="Normal 8 6" xfId="2499"/>
    <cellStyle name="Normal 8 6 2" xfId="2500"/>
    <cellStyle name="Normal 8 7" xfId="2501"/>
    <cellStyle name="Normal 8 8" xfId="2502"/>
    <cellStyle name="Normal 8 9" xfId="2503"/>
    <cellStyle name="Normal 8_AT-13 NOWD" xfId="2504"/>
    <cellStyle name="Normal 80" xfId="2505"/>
    <cellStyle name="Normal 80 2" xfId="2506"/>
    <cellStyle name="Normal 80_AT-4A UPY" xfId="2507"/>
    <cellStyle name="Normal 800" xfId="2508"/>
    <cellStyle name="Normal 800 2" xfId="2509"/>
    <cellStyle name="Normal 800_AT-4A UPY" xfId="2510"/>
    <cellStyle name="Normal 801" xfId="2511"/>
    <cellStyle name="Normal 801 2" xfId="2512"/>
    <cellStyle name="Normal 801_AT-4A UPY" xfId="2513"/>
    <cellStyle name="Normal 802" xfId="2514"/>
    <cellStyle name="Normal 802 2" xfId="2515"/>
    <cellStyle name="Normal 802_AT-4A UPY" xfId="2516"/>
    <cellStyle name="Normal 803" xfId="2517"/>
    <cellStyle name="Normal 803 2" xfId="2518"/>
    <cellStyle name="Normal 803_AT-4A UPY" xfId="2519"/>
    <cellStyle name="Normal 804" xfId="2520"/>
    <cellStyle name="Normal 804 2" xfId="2521"/>
    <cellStyle name="Normal 804_AT-4A UPY" xfId="2522"/>
    <cellStyle name="Normal 805" xfId="2523"/>
    <cellStyle name="Normal 805 2" xfId="2524"/>
    <cellStyle name="Normal 805_AT-4A UPY" xfId="2525"/>
    <cellStyle name="Normal 806" xfId="2526"/>
    <cellStyle name="Normal 806 2" xfId="2527"/>
    <cellStyle name="Normal 806_AT-4A UPY" xfId="2528"/>
    <cellStyle name="Normal 807" xfId="2529"/>
    <cellStyle name="Normal 807 2" xfId="2530"/>
    <cellStyle name="Normal 807_AT-4A UPY" xfId="2531"/>
    <cellStyle name="Normal 808" xfId="2532"/>
    <cellStyle name="Normal 808 2" xfId="2533"/>
    <cellStyle name="Normal 808_AT-4A UPY" xfId="2534"/>
    <cellStyle name="Normal 809" xfId="2535"/>
    <cellStyle name="Normal 809 2" xfId="2536"/>
    <cellStyle name="Normal 809_AT-4A UPY" xfId="2537"/>
    <cellStyle name="Normal 81" xfId="2538"/>
    <cellStyle name="Normal 81 2" xfId="2539"/>
    <cellStyle name="Normal 81_AT-4A UPY" xfId="2540"/>
    <cellStyle name="Normal 810" xfId="2541"/>
    <cellStyle name="Normal 810 2" xfId="2542"/>
    <cellStyle name="Normal 810_AT-4A UPY" xfId="2543"/>
    <cellStyle name="Normal 811" xfId="2544"/>
    <cellStyle name="Normal 811 2" xfId="2545"/>
    <cellStyle name="Normal 811_AT-4A UPY" xfId="2546"/>
    <cellStyle name="Normal 812" xfId="2547"/>
    <cellStyle name="Normal 812 2" xfId="2548"/>
    <cellStyle name="Normal 812_AT-4A UPY" xfId="2549"/>
    <cellStyle name="Normal 813" xfId="2550"/>
    <cellStyle name="Normal 813 2" xfId="2551"/>
    <cellStyle name="Normal 813_AT-4A UPY" xfId="2552"/>
    <cellStyle name="Normal 814" xfId="2553"/>
    <cellStyle name="Normal 814 2" xfId="2554"/>
    <cellStyle name="Normal 814_AT-4A UPY" xfId="2555"/>
    <cellStyle name="Normal 815" xfId="2556"/>
    <cellStyle name="Normal 815 2" xfId="2557"/>
    <cellStyle name="Normal 815_AT-4A UPY" xfId="2558"/>
    <cellStyle name="Normal 816" xfId="2559"/>
    <cellStyle name="Normal 816 2" xfId="2560"/>
    <cellStyle name="Normal 816_AT-4A UPY" xfId="2561"/>
    <cellStyle name="Normal 817" xfId="2562"/>
    <cellStyle name="Normal 817 2" xfId="2563"/>
    <cellStyle name="Normal 817_AT-4A UPY" xfId="2564"/>
    <cellStyle name="Normal 818" xfId="2565"/>
    <cellStyle name="Normal 818 2" xfId="2566"/>
    <cellStyle name="Normal 818_AT-4A UPY" xfId="2567"/>
    <cellStyle name="Normal 819" xfId="2568"/>
    <cellStyle name="Normal 819 2" xfId="2569"/>
    <cellStyle name="Normal 819_AT-4A UPY" xfId="2570"/>
    <cellStyle name="Normal 82" xfId="2571"/>
    <cellStyle name="Normal 82 2" xfId="2572"/>
    <cellStyle name="Normal 82_AT-4A UPY" xfId="2573"/>
    <cellStyle name="Normal 820" xfId="2574"/>
    <cellStyle name="Normal 820 2" xfId="2575"/>
    <cellStyle name="Normal 820_AT-4A UPY" xfId="2576"/>
    <cellStyle name="Normal 821" xfId="2577"/>
    <cellStyle name="Normal 821 2" xfId="2578"/>
    <cellStyle name="Normal 821_AT-4A UPY" xfId="2579"/>
    <cellStyle name="Normal 822" xfId="2580"/>
    <cellStyle name="Normal 822 2" xfId="2581"/>
    <cellStyle name="Normal 822_AT-4A UPY" xfId="2582"/>
    <cellStyle name="Normal 823" xfId="2583"/>
    <cellStyle name="Normal 823 2" xfId="2584"/>
    <cellStyle name="Normal 823_AT-4A UPY" xfId="2585"/>
    <cellStyle name="Normal 824" xfId="2586"/>
    <cellStyle name="Normal 824 2" xfId="2587"/>
    <cellStyle name="Normal 824_AT-4A UPY" xfId="2588"/>
    <cellStyle name="Normal 825" xfId="2589"/>
    <cellStyle name="Normal 825 2" xfId="2590"/>
    <cellStyle name="Normal 825_AT-4A UPY" xfId="2591"/>
    <cellStyle name="Normal 826" xfId="2592"/>
    <cellStyle name="Normal 826 2" xfId="2593"/>
    <cellStyle name="Normal 826_AT-4A UPY" xfId="2594"/>
    <cellStyle name="Normal 827" xfId="2595"/>
    <cellStyle name="Normal 827 2" xfId="2596"/>
    <cellStyle name="Normal 827_AT-4A UPY" xfId="2597"/>
    <cellStyle name="Normal 828" xfId="2598"/>
    <cellStyle name="Normal 828 2" xfId="2599"/>
    <cellStyle name="Normal 828_AT-4A UPY" xfId="2600"/>
    <cellStyle name="Normal 829" xfId="2601"/>
    <cellStyle name="Normal 829 2" xfId="2602"/>
    <cellStyle name="Normal 829_AT-4A UPY" xfId="2603"/>
    <cellStyle name="Normal 83" xfId="2604"/>
    <cellStyle name="Normal 83 2" xfId="2605"/>
    <cellStyle name="Normal 83_AT-4A UPY" xfId="2606"/>
    <cellStyle name="Normal 830" xfId="2607"/>
    <cellStyle name="Normal 830 2" xfId="2608"/>
    <cellStyle name="Normal 830_AT-4A UPY" xfId="2609"/>
    <cellStyle name="Normal 831" xfId="2610"/>
    <cellStyle name="Normal 831 2" xfId="2611"/>
    <cellStyle name="Normal 831_AT-4A UPY" xfId="2612"/>
    <cellStyle name="Normal 832" xfId="2613"/>
    <cellStyle name="Normal 832 2" xfId="2614"/>
    <cellStyle name="Normal 832_AT-4A UPY" xfId="2615"/>
    <cellStyle name="Normal 833" xfId="2616"/>
    <cellStyle name="Normal 833 2" xfId="2617"/>
    <cellStyle name="Normal 833_AT-4A UPY" xfId="2618"/>
    <cellStyle name="Normal 834" xfId="2619"/>
    <cellStyle name="Normal 834 2" xfId="2620"/>
    <cellStyle name="Normal 834_AT-4A UPY" xfId="2621"/>
    <cellStyle name="Normal 835" xfId="2622"/>
    <cellStyle name="Normal 835 2" xfId="2623"/>
    <cellStyle name="Normal 835_AT-4A UPY" xfId="2624"/>
    <cellStyle name="Normal 836" xfId="2625"/>
    <cellStyle name="Normal 836 2" xfId="2626"/>
    <cellStyle name="Normal 836_AT-4A UPY" xfId="2627"/>
    <cellStyle name="Normal 837" xfId="2628"/>
    <cellStyle name="Normal 837 2" xfId="2629"/>
    <cellStyle name="Normal 837_AT-4A UPY" xfId="2630"/>
    <cellStyle name="Normal 838" xfId="2631"/>
    <cellStyle name="Normal 838 2" xfId="2632"/>
    <cellStyle name="Normal 838_AT-4A UPY" xfId="2633"/>
    <cellStyle name="Normal 839" xfId="2634"/>
    <cellStyle name="Normal 839 2" xfId="2635"/>
    <cellStyle name="Normal 839_AT-4A UPY" xfId="2636"/>
    <cellStyle name="Normal 84" xfId="2637"/>
    <cellStyle name="Normal 84 2" xfId="2638"/>
    <cellStyle name="Normal 84_AT-4A UPY" xfId="2639"/>
    <cellStyle name="Normal 840" xfId="2640"/>
    <cellStyle name="Normal 840 2" xfId="2641"/>
    <cellStyle name="Normal 840_AT-4A UPY" xfId="2642"/>
    <cellStyle name="Normal 841" xfId="2643"/>
    <cellStyle name="Normal 841 2" xfId="2644"/>
    <cellStyle name="Normal 841_AT-4A UPY" xfId="2645"/>
    <cellStyle name="Normal 842" xfId="2646"/>
    <cellStyle name="Normal 842 2" xfId="2647"/>
    <cellStyle name="Normal 842_AT-4A UPY" xfId="2648"/>
    <cellStyle name="Normal 843" xfId="2649"/>
    <cellStyle name="Normal 843 2" xfId="2650"/>
    <cellStyle name="Normal 843_AT-4A UPY" xfId="2651"/>
    <cellStyle name="Normal 844" xfId="2652"/>
    <cellStyle name="Normal 844 2" xfId="2653"/>
    <cellStyle name="Normal 844_AT-4A UPY" xfId="2654"/>
    <cellStyle name="Normal 845" xfId="2655"/>
    <cellStyle name="Normal 845 2" xfId="2656"/>
    <cellStyle name="Normal 845_AT-4A UPY" xfId="2657"/>
    <cellStyle name="Normal 846" xfId="2658"/>
    <cellStyle name="Normal 846 2" xfId="2659"/>
    <cellStyle name="Normal 846_AT-4A UPY" xfId="2660"/>
    <cellStyle name="Normal 847" xfId="2661"/>
    <cellStyle name="Normal 847 2" xfId="2662"/>
    <cellStyle name="Normal 847_AT-4A UPY" xfId="2663"/>
    <cellStyle name="Normal 848" xfId="2664"/>
    <cellStyle name="Normal 848 2" xfId="2665"/>
    <cellStyle name="Normal 848_AT-4A UPY" xfId="2666"/>
    <cellStyle name="Normal 849" xfId="2667"/>
    <cellStyle name="Normal 849 2" xfId="2668"/>
    <cellStyle name="Normal 849_AT-4A UPY" xfId="2669"/>
    <cellStyle name="Normal 85" xfId="2670"/>
    <cellStyle name="Normal 85 2" xfId="2671"/>
    <cellStyle name="Normal 85_AT-4A UPY" xfId="2672"/>
    <cellStyle name="Normal 850" xfId="2673"/>
    <cellStyle name="Normal 850 2" xfId="2674"/>
    <cellStyle name="Normal 850_AT-4A UPY" xfId="2675"/>
    <cellStyle name="Normal 851" xfId="2676"/>
    <cellStyle name="Normal 851 2" xfId="2677"/>
    <cellStyle name="Normal 851_AT-4A UPY" xfId="2678"/>
    <cellStyle name="Normal 852" xfId="2679"/>
    <cellStyle name="Normal 852 2" xfId="2680"/>
    <cellStyle name="Normal 852_AT-4A UPY" xfId="2681"/>
    <cellStyle name="Normal 853" xfId="2682"/>
    <cellStyle name="Normal 853 2" xfId="2683"/>
    <cellStyle name="Normal 853_AT-4A UPY" xfId="2684"/>
    <cellStyle name="Normal 854" xfId="2685"/>
    <cellStyle name="Normal 854 2" xfId="2686"/>
    <cellStyle name="Normal 854_AT-4A UPY" xfId="2687"/>
    <cellStyle name="Normal 855" xfId="2688"/>
    <cellStyle name="Normal 855 2" xfId="2689"/>
    <cellStyle name="Normal 855_AT-4A UPY" xfId="2690"/>
    <cellStyle name="Normal 856" xfId="2691"/>
    <cellStyle name="Normal 856 2" xfId="2692"/>
    <cellStyle name="Normal 856_AT-4A UPY" xfId="2693"/>
    <cellStyle name="Normal 857" xfId="2694"/>
    <cellStyle name="Normal 857 2" xfId="2695"/>
    <cellStyle name="Normal 857_AT-4A UPY" xfId="2696"/>
    <cellStyle name="Normal 858" xfId="2697"/>
    <cellStyle name="Normal 858 2" xfId="2698"/>
    <cellStyle name="Normal 858_AT-4A UPY" xfId="2699"/>
    <cellStyle name="Normal 859" xfId="2700"/>
    <cellStyle name="Normal 859 2" xfId="2701"/>
    <cellStyle name="Normal 859_AT-4A UPY" xfId="2702"/>
    <cellStyle name="Normal 86" xfId="2703"/>
    <cellStyle name="Normal 86 2" xfId="2704"/>
    <cellStyle name="Normal 86_AT-4A UPY" xfId="2705"/>
    <cellStyle name="Normal 860" xfId="2706"/>
    <cellStyle name="Normal 860 2" xfId="2707"/>
    <cellStyle name="Normal 860_AT-4A UPY" xfId="2708"/>
    <cellStyle name="Normal 861" xfId="2709"/>
    <cellStyle name="Normal 861 2" xfId="2710"/>
    <cellStyle name="Normal 861_AT-4A UPY" xfId="2711"/>
    <cellStyle name="Normal 862" xfId="2712"/>
    <cellStyle name="Normal 862 2" xfId="2713"/>
    <cellStyle name="Normal 862_AT-4A UPY" xfId="2714"/>
    <cellStyle name="Normal 863" xfId="2715"/>
    <cellStyle name="Normal 863 2" xfId="2716"/>
    <cellStyle name="Normal 863_AT-4A UPY" xfId="2717"/>
    <cellStyle name="Normal 864" xfId="2718"/>
    <cellStyle name="Normal 864 2" xfId="2719"/>
    <cellStyle name="Normal 864_AT-4A UPY" xfId="2720"/>
    <cellStyle name="Normal 865" xfId="2721"/>
    <cellStyle name="Normal 865 2" xfId="2722"/>
    <cellStyle name="Normal 865_AT-4A UPY" xfId="2723"/>
    <cellStyle name="Normal 866" xfId="2724"/>
    <cellStyle name="Normal 866 2" xfId="2725"/>
    <cellStyle name="Normal 866_AT-4A UPY" xfId="2726"/>
    <cellStyle name="Normal 867" xfId="2727"/>
    <cellStyle name="Normal 867 2" xfId="2728"/>
    <cellStyle name="Normal 867_AT-4A UPY" xfId="2729"/>
    <cellStyle name="Normal 868" xfId="2730"/>
    <cellStyle name="Normal 868 2" xfId="2731"/>
    <cellStyle name="Normal 868_AT-4A UPY" xfId="2732"/>
    <cellStyle name="Normal 869" xfId="2733"/>
    <cellStyle name="Normal 869 2" xfId="2734"/>
    <cellStyle name="Normal 869_AT-4A UPY" xfId="2735"/>
    <cellStyle name="Normal 87" xfId="2736"/>
    <cellStyle name="Normal 87 2" xfId="2737"/>
    <cellStyle name="Normal 87_AT-4A UPY" xfId="2738"/>
    <cellStyle name="Normal 870" xfId="2739"/>
    <cellStyle name="Normal 870 2" xfId="2740"/>
    <cellStyle name="Normal 870_AT-4A UPY" xfId="2741"/>
    <cellStyle name="Normal 871" xfId="2742"/>
    <cellStyle name="Normal 871 2" xfId="2743"/>
    <cellStyle name="Normal 871_AT-4A UPY" xfId="2744"/>
    <cellStyle name="Normal 872" xfId="2745"/>
    <cellStyle name="Normal 872 2" xfId="2746"/>
    <cellStyle name="Normal 872_AT-4A UPY" xfId="2747"/>
    <cellStyle name="Normal 873" xfId="2748"/>
    <cellStyle name="Normal 873 2" xfId="2749"/>
    <cellStyle name="Normal 873_AT-4A UPY" xfId="2750"/>
    <cellStyle name="Normal 874" xfId="2751"/>
    <cellStyle name="Normal 874 2" xfId="2752"/>
    <cellStyle name="Normal 874_AT-4A UPY" xfId="2753"/>
    <cellStyle name="Normal 875" xfId="2754"/>
    <cellStyle name="Normal 875 2" xfId="2755"/>
    <cellStyle name="Normal 875_AT-4A UPY" xfId="2756"/>
    <cellStyle name="Normal 876" xfId="2757"/>
    <cellStyle name="Normal 876 2" xfId="2758"/>
    <cellStyle name="Normal 876_AT-4A UPY" xfId="2759"/>
    <cellStyle name="Normal 877" xfId="2760"/>
    <cellStyle name="Normal 877 2" xfId="2761"/>
    <cellStyle name="Normal 877_AT-4A UPY" xfId="2762"/>
    <cellStyle name="Normal 878" xfId="2763"/>
    <cellStyle name="Normal 878 2" xfId="2764"/>
    <cellStyle name="Normal 878_AT-4A UPY" xfId="2765"/>
    <cellStyle name="Normal 879" xfId="2766"/>
    <cellStyle name="Normal 879 2" xfId="2767"/>
    <cellStyle name="Normal 879_AT-4A UPY" xfId="2768"/>
    <cellStyle name="Normal 88" xfId="2769"/>
    <cellStyle name="Normal 88 2" xfId="2770"/>
    <cellStyle name="Normal 88_AT-4A UPY" xfId="2771"/>
    <cellStyle name="Normal 880" xfId="2772"/>
    <cellStyle name="Normal 880 2" xfId="2773"/>
    <cellStyle name="Normal 880_AT-4A UPY" xfId="2774"/>
    <cellStyle name="Normal 881" xfId="2775"/>
    <cellStyle name="Normal 881 2" xfId="2776"/>
    <cellStyle name="Normal 881_AT-4A UPY" xfId="2777"/>
    <cellStyle name="Normal 882" xfId="2778"/>
    <cellStyle name="Normal 882 2" xfId="2779"/>
    <cellStyle name="Normal 882_AT-4A UPY" xfId="2780"/>
    <cellStyle name="Normal 883" xfId="2781"/>
    <cellStyle name="Normal 883 2" xfId="2782"/>
    <cellStyle name="Normal 883_AT-4A UPY" xfId="2783"/>
    <cellStyle name="Normal 884" xfId="2784"/>
    <cellStyle name="Normal 884 2" xfId="2785"/>
    <cellStyle name="Normal 884_AT-4A UPY" xfId="2786"/>
    <cellStyle name="Normal 885" xfId="2787"/>
    <cellStyle name="Normal 885 2" xfId="2788"/>
    <cellStyle name="Normal 885_AT-4A UPY" xfId="2789"/>
    <cellStyle name="Normal 886" xfId="2790"/>
    <cellStyle name="Normal 886 2" xfId="2791"/>
    <cellStyle name="Normal 886_AT-4A UPY" xfId="2792"/>
    <cellStyle name="Normal 887" xfId="2793"/>
    <cellStyle name="Normal 887 2" xfId="2794"/>
    <cellStyle name="Normal 887_AT-4A UPY" xfId="2795"/>
    <cellStyle name="Normal 888" xfId="2796"/>
    <cellStyle name="Normal 888 2" xfId="2797"/>
    <cellStyle name="Normal 888_AT-4A UPY" xfId="2798"/>
    <cellStyle name="Normal 889" xfId="2799"/>
    <cellStyle name="Normal 889 2" xfId="2800"/>
    <cellStyle name="Normal 889_AT-4A UPY" xfId="2801"/>
    <cellStyle name="Normal 89" xfId="2802"/>
    <cellStyle name="Normal 89 2" xfId="2803"/>
    <cellStyle name="Normal 89_AT-4A UPY" xfId="2804"/>
    <cellStyle name="Normal 890" xfId="2805"/>
    <cellStyle name="Normal 890 2" xfId="2806"/>
    <cellStyle name="Normal 890_AT-4A UPY" xfId="2807"/>
    <cellStyle name="Normal 891" xfId="2808"/>
    <cellStyle name="Normal 891 2" xfId="2809"/>
    <cellStyle name="Normal 891_AT-4A UPY" xfId="2810"/>
    <cellStyle name="Normal 892" xfId="2811"/>
    <cellStyle name="Normal 892 2" xfId="2812"/>
    <cellStyle name="Normal 892_AT-4A UPY" xfId="2813"/>
    <cellStyle name="Normal 893" xfId="2814"/>
    <cellStyle name="Normal 893 2" xfId="2815"/>
    <cellStyle name="Normal 893_AT-4A UPY" xfId="2816"/>
    <cellStyle name="Normal 894" xfId="2817"/>
    <cellStyle name="Normal 894 2" xfId="2818"/>
    <cellStyle name="Normal 894_AT-4A UPY" xfId="2819"/>
    <cellStyle name="Normal 895" xfId="2820"/>
    <cellStyle name="Normal 895 2" xfId="2821"/>
    <cellStyle name="Normal 895_AT-4A UPY" xfId="2822"/>
    <cellStyle name="Normal 896" xfId="2823"/>
    <cellStyle name="Normal 896 2" xfId="2824"/>
    <cellStyle name="Normal 896_AT-4A UPY" xfId="2825"/>
    <cellStyle name="Normal 897" xfId="2826"/>
    <cellStyle name="Normal 897 2" xfId="2827"/>
    <cellStyle name="Normal 897_AT-4A UPY" xfId="2828"/>
    <cellStyle name="Normal 898" xfId="2829"/>
    <cellStyle name="Normal 898 2" xfId="2830"/>
    <cellStyle name="Normal 898_AT-4A UPY" xfId="2831"/>
    <cellStyle name="Normal 899" xfId="2832"/>
    <cellStyle name="Normal 899 2" xfId="2833"/>
    <cellStyle name="Normal 899_AT-4A UPY" xfId="2834"/>
    <cellStyle name="Normal 9" xfId="2835"/>
    <cellStyle name="Normal 9 10" xfId="2836"/>
    <cellStyle name="Normal 9 2" xfId="2837"/>
    <cellStyle name="Normal 9 2 2" xfId="2838"/>
    <cellStyle name="Normal 9 2 3" xfId="2839"/>
    <cellStyle name="Normal 9 2 3 2" xfId="2840"/>
    <cellStyle name="Normal 9 2 4" xfId="2841"/>
    <cellStyle name="Normal 9 2 5" xfId="2842"/>
    <cellStyle name="Normal 9 2 5 2" xfId="2843"/>
    <cellStyle name="Normal 9 2 5 3" xfId="2844"/>
    <cellStyle name="Normal 9 2 5 4" xfId="2845"/>
    <cellStyle name="Normal 9 2 6" xfId="2846"/>
    <cellStyle name="Normal 9 2 7" xfId="2847"/>
    <cellStyle name="Normal 9 2 8" xfId="2848"/>
    <cellStyle name="Normal 9 2_AT-13 NOWD" xfId="2849"/>
    <cellStyle name="Normal 9 3" xfId="2850"/>
    <cellStyle name="Normal 9 3 2" xfId="2851"/>
    <cellStyle name="Normal 9 3 2 2" xfId="2852"/>
    <cellStyle name="Normal 9 3 2 3" xfId="2853"/>
    <cellStyle name="Normal 9 3 2 4" xfId="2854"/>
    <cellStyle name="Normal 9 3 3" xfId="2855"/>
    <cellStyle name="Normal 9 3 4" xfId="2856"/>
    <cellStyle name="Normal 9 3 5" xfId="2857"/>
    <cellStyle name="Normal 9 4" xfId="2858"/>
    <cellStyle name="Normal 9 4 2" xfId="2859"/>
    <cellStyle name="Normal 9 4 2 2" xfId="2860"/>
    <cellStyle name="Normal 9 4 2 3" xfId="2861"/>
    <cellStyle name="Normal 9 4 2 4" xfId="2862"/>
    <cellStyle name="Normal 9 4 3" xfId="2863"/>
    <cellStyle name="Normal 9 4 4" xfId="2864"/>
    <cellStyle name="Normal 9 4 5" xfId="2865"/>
    <cellStyle name="Normal 9 5" xfId="2866"/>
    <cellStyle name="Normal 9 5 2" xfId="2867"/>
    <cellStyle name="Normal 9 5 3" xfId="2868"/>
    <cellStyle name="Normal 9 6" xfId="2869"/>
    <cellStyle name="Normal 9 6 2" xfId="2870"/>
    <cellStyle name="Normal 9 6 3" xfId="2871"/>
    <cellStyle name="Normal 9 6 4" xfId="2872"/>
    <cellStyle name="Normal 9 7" xfId="2873"/>
    <cellStyle name="Normal 9 8" xfId="2874"/>
    <cellStyle name="Normal 9 9" xfId="2875"/>
    <cellStyle name="Normal 9_AT-13 NOWD" xfId="2876"/>
    <cellStyle name="Normal 90" xfId="2877"/>
    <cellStyle name="Normal 90 2" xfId="2878"/>
    <cellStyle name="Normal 90_AT-4A UPY" xfId="2879"/>
    <cellStyle name="Normal 900" xfId="2880"/>
    <cellStyle name="Normal 900 2" xfId="2881"/>
    <cellStyle name="Normal 900_AT-4A UPY" xfId="2882"/>
    <cellStyle name="Normal 901" xfId="2883"/>
    <cellStyle name="Normal 901 2" xfId="2884"/>
    <cellStyle name="Normal 901_AT-4A UPY" xfId="2885"/>
    <cellStyle name="Normal 902" xfId="2886"/>
    <cellStyle name="Normal 902 2" xfId="2887"/>
    <cellStyle name="Normal 902_AT-4A UPY" xfId="2888"/>
    <cellStyle name="Normal 903" xfId="2889"/>
    <cellStyle name="Normal 903 2" xfId="2890"/>
    <cellStyle name="Normal 903_AT-4A UPY" xfId="2891"/>
    <cellStyle name="Normal 904" xfId="2892"/>
    <cellStyle name="Normal 904 2" xfId="2893"/>
    <cellStyle name="Normal 904_AT-4A UPY" xfId="2894"/>
    <cellStyle name="Normal 905" xfId="2895"/>
    <cellStyle name="Normal 905 2" xfId="2896"/>
    <cellStyle name="Normal 905_AT-4A UPY" xfId="2897"/>
    <cellStyle name="Normal 906" xfId="2898"/>
    <cellStyle name="Normal 906 2" xfId="2899"/>
    <cellStyle name="Normal 906_AT-4A UPY" xfId="2900"/>
    <cellStyle name="Normal 907" xfId="2901"/>
    <cellStyle name="Normal 907 2" xfId="2902"/>
    <cellStyle name="Normal 907_AT-4A UPY" xfId="2903"/>
    <cellStyle name="Normal 908" xfId="2904"/>
    <cellStyle name="Normal 908 2" xfId="2905"/>
    <cellStyle name="Normal 908_AT-4A UPY" xfId="2906"/>
    <cellStyle name="Normal 909" xfId="2907"/>
    <cellStyle name="Normal 909 2" xfId="2908"/>
    <cellStyle name="Normal 909_AT-4A UPY" xfId="2909"/>
    <cellStyle name="Normal 91" xfId="2910"/>
    <cellStyle name="Normal 91 2" xfId="2911"/>
    <cellStyle name="Normal 91_AT-4A UPY" xfId="2912"/>
    <cellStyle name="Normal 910" xfId="2913"/>
    <cellStyle name="Normal 910 2" xfId="2914"/>
    <cellStyle name="Normal 910_AT-4A UPY" xfId="2915"/>
    <cellStyle name="Normal 911" xfId="2916"/>
    <cellStyle name="Normal 911 2" xfId="2917"/>
    <cellStyle name="Normal 911_AT-4A UPY" xfId="2918"/>
    <cellStyle name="Normal 912" xfId="2919"/>
    <cellStyle name="Normal 912 2" xfId="2920"/>
    <cellStyle name="Normal 912_AT-4A UPY" xfId="2921"/>
    <cellStyle name="Normal 913" xfId="2922"/>
    <cellStyle name="Normal 913 2" xfId="2923"/>
    <cellStyle name="Normal 913_AT-4A UPY" xfId="2924"/>
    <cellStyle name="Normal 914" xfId="2925"/>
    <cellStyle name="Normal 914 2" xfId="2926"/>
    <cellStyle name="Normal 914_AT-4A UPY" xfId="2927"/>
    <cellStyle name="Normal 915" xfId="2928"/>
    <cellStyle name="Normal 915 2" xfId="2929"/>
    <cellStyle name="Normal 915_AT-4A UPY" xfId="2930"/>
    <cellStyle name="Normal 916" xfId="2931"/>
    <cellStyle name="Normal 916 2" xfId="2932"/>
    <cellStyle name="Normal 916_AT-4A UPY" xfId="2933"/>
    <cellStyle name="Normal 917" xfId="2934"/>
    <cellStyle name="Normal 917 2" xfId="2935"/>
    <cellStyle name="Normal 917_AT-4A UPY" xfId="2936"/>
    <cellStyle name="Normal 918" xfId="2937"/>
    <cellStyle name="Normal 918 2" xfId="2938"/>
    <cellStyle name="Normal 918_AT-4A UPY" xfId="2939"/>
    <cellStyle name="Normal 919" xfId="2940"/>
    <cellStyle name="Normal 919 2" xfId="2941"/>
    <cellStyle name="Normal 919_AT-4A UPY" xfId="2942"/>
    <cellStyle name="Normal 92" xfId="2943"/>
    <cellStyle name="Normal 92 2" xfId="2944"/>
    <cellStyle name="Normal 92_AT-4A UPY" xfId="2945"/>
    <cellStyle name="Normal 920" xfId="2946"/>
    <cellStyle name="Normal 920 2" xfId="2947"/>
    <cellStyle name="Normal 920_AT-4A UPY" xfId="2948"/>
    <cellStyle name="Normal 921" xfId="2949"/>
    <cellStyle name="Normal 921 2" xfId="2950"/>
    <cellStyle name="Normal 921_AT-4A UPY" xfId="2951"/>
    <cellStyle name="Normal 922" xfId="2952"/>
    <cellStyle name="Normal 922 2" xfId="2953"/>
    <cellStyle name="Normal 922_AT-4A UPY" xfId="2954"/>
    <cellStyle name="Normal 923" xfId="2955"/>
    <cellStyle name="Normal 923 2" xfId="2956"/>
    <cellStyle name="Normal 923_AT-4A UPY" xfId="2957"/>
    <cellStyle name="Normal 924" xfId="2958"/>
    <cellStyle name="Normal 924 2" xfId="2959"/>
    <cellStyle name="Normal 924_AT-4A UPY" xfId="2960"/>
    <cellStyle name="Normal 925" xfId="2961"/>
    <cellStyle name="Normal 925 2" xfId="2962"/>
    <cellStyle name="Normal 925_AT-4A UPY" xfId="2963"/>
    <cellStyle name="Normal 926" xfId="2964"/>
    <cellStyle name="Normal 926 2" xfId="2965"/>
    <cellStyle name="Normal 926_AT-4A UPY" xfId="2966"/>
    <cellStyle name="Normal 927" xfId="2967"/>
    <cellStyle name="Normal 927 2" xfId="2968"/>
    <cellStyle name="Normal 927_AT-4A UPY" xfId="2969"/>
    <cellStyle name="Normal 928" xfId="2970"/>
    <cellStyle name="Normal 928 2" xfId="2971"/>
    <cellStyle name="Normal 928_AT-4A UPY" xfId="2972"/>
    <cellStyle name="Normal 929" xfId="2973"/>
    <cellStyle name="Normal 929 2" xfId="2974"/>
    <cellStyle name="Normal 929_AT-4A UPY" xfId="2975"/>
    <cellStyle name="Normal 93" xfId="2976"/>
    <cellStyle name="Normal 93 2" xfId="2977"/>
    <cellStyle name="Normal 93_AT-4A UPY" xfId="2978"/>
    <cellStyle name="Normal 930" xfId="2979"/>
    <cellStyle name="Normal 930 2" xfId="2980"/>
    <cellStyle name="Normal 930_AT-4A UPY" xfId="2981"/>
    <cellStyle name="Normal 931" xfId="2982"/>
    <cellStyle name="Normal 931 2" xfId="2983"/>
    <cellStyle name="Normal 931_AT-4A UPY" xfId="2984"/>
    <cellStyle name="Normal 932" xfId="2985"/>
    <cellStyle name="Normal 932 2" xfId="2986"/>
    <cellStyle name="Normal 932_AT-4A UPY" xfId="2987"/>
    <cellStyle name="Normal 933" xfId="2988"/>
    <cellStyle name="Normal 933 2" xfId="2989"/>
    <cellStyle name="Normal 933_AT-4A UPY" xfId="2990"/>
    <cellStyle name="Normal 934" xfId="2991"/>
    <cellStyle name="Normal 934 2" xfId="2992"/>
    <cellStyle name="Normal 934_AT-4A UPY" xfId="2993"/>
    <cellStyle name="Normal 935" xfId="2994"/>
    <cellStyle name="Normal 935 2" xfId="2995"/>
    <cellStyle name="Normal 935_AT-4A UPY" xfId="2996"/>
    <cellStyle name="Normal 936" xfId="2997"/>
    <cellStyle name="Normal 936 2" xfId="2998"/>
    <cellStyle name="Normal 936_AT-4A UPY" xfId="2999"/>
    <cellStyle name="Normal 937" xfId="3000"/>
    <cellStyle name="Normal 937 2" xfId="3001"/>
    <cellStyle name="Normal 937_AT-4A UPY" xfId="3002"/>
    <cellStyle name="Normal 938" xfId="3003"/>
    <cellStyle name="Normal 938 2" xfId="3004"/>
    <cellStyle name="Normal 938_AT-4A UPY" xfId="3005"/>
    <cellStyle name="Normal 939" xfId="3006"/>
    <cellStyle name="Normal 939 2" xfId="3007"/>
    <cellStyle name="Normal 939_AT-4A UPY" xfId="3008"/>
    <cellStyle name="Normal 94" xfId="3009"/>
    <cellStyle name="Normal 94 2" xfId="3010"/>
    <cellStyle name="Normal 94_AT-4A UPY" xfId="3011"/>
    <cellStyle name="Normal 940" xfId="3012"/>
    <cellStyle name="Normal 940 2" xfId="3013"/>
    <cellStyle name="Normal 940_AT-4A UPY" xfId="3014"/>
    <cellStyle name="Normal 941" xfId="3015"/>
    <cellStyle name="Normal 941 2" xfId="3016"/>
    <cellStyle name="Normal 941_AT-4A UPY" xfId="3017"/>
    <cellStyle name="Normal 942" xfId="3018"/>
    <cellStyle name="Normal 942 2" xfId="3019"/>
    <cellStyle name="Normal 942_AT-4A UPY" xfId="3020"/>
    <cellStyle name="Normal 943" xfId="3021"/>
    <cellStyle name="Normal 943 2" xfId="3022"/>
    <cellStyle name="Normal 943_AT-4A UPY" xfId="3023"/>
    <cellStyle name="Normal 944" xfId="3024"/>
    <cellStyle name="Normal 944 2" xfId="3025"/>
    <cellStyle name="Normal 944_AT-4A UPY" xfId="3026"/>
    <cellStyle name="Normal 945" xfId="3027"/>
    <cellStyle name="Normal 945 2" xfId="3028"/>
    <cellStyle name="Normal 945_AT-4A UPY" xfId="3029"/>
    <cellStyle name="Normal 946" xfId="3030"/>
    <cellStyle name="Normal 946 2" xfId="3031"/>
    <cellStyle name="Normal 946_AT-4A UPY" xfId="3032"/>
    <cellStyle name="Normal 947" xfId="3033"/>
    <cellStyle name="Normal 947 2" xfId="3034"/>
    <cellStyle name="Normal 947_AT-4A UPY" xfId="3035"/>
    <cellStyle name="Normal 948" xfId="3036"/>
    <cellStyle name="Normal 948 2" xfId="3037"/>
    <cellStyle name="Normal 948_AT-4A UPY" xfId="3038"/>
    <cellStyle name="Normal 949" xfId="3039"/>
    <cellStyle name="Normal 949 2" xfId="3040"/>
    <cellStyle name="Normal 949_AT-4A UPY" xfId="3041"/>
    <cellStyle name="Normal 95" xfId="3042"/>
    <cellStyle name="Normal 95 2" xfId="3043"/>
    <cellStyle name="Normal 95_AT-4A UPY" xfId="3044"/>
    <cellStyle name="Normal 950" xfId="3045"/>
    <cellStyle name="Normal 950 2" xfId="3046"/>
    <cellStyle name="Normal 950_AT-4A UPY" xfId="3047"/>
    <cellStyle name="Normal 951" xfId="3048"/>
    <cellStyle name="Normal 951 2" xfId="3049"/>
    <cellStyle name="Normal 951_AT-4A UPY" xfId="3050"/>
    <cellStyle name="Normal 952" xfId="3051"/>
    <cellStyle name="Normal 952 2" xfId="3052"/>
    <cellStyle name="Normal 952_AT-4A UPY" xfId="3053"/>
    <cellStyle name="Normal 953" xfId="3054"/>
    <cellStyle name="Normal 953 2" xfId="3055"/>
    <cellStyle name="Normal 953_AT-4A UPY" xfId="3056"/>
    <cellStyle name="Normal 954" xfId="3057"/>
    <cellStyle name="Normal 954 2" xfId="3058"/>
    <cellStyle name="Normal 954_AT-4A UPY" xfId="3059"/>
    <cellStyle name="Normal 955" xfId="3060"/>
    <cellStyle name="Normal 955 2" xfId="3061"/>
    <cellStyle name="Normal 955_AT-4A UPY" xfId="3062"/>
    <cellStyle name="Normal 956" xfId="3063"/>
    <cellStyle name="Normal 956 2" xfId="3064"/>
    <cellStyle name="Normal 956_AT-4A UPY" xfId="3065"/>
    <cellStyle name="Normal 957" xfId="3066"/>
    <cellStyle name="Normal 957 2" xfId="3067"/>
    <cellStyle name="Normal 957_AT-4A UPY" xfId="3068"/>
    <cellStyle name="Normal 958" xfId="3069"/>
    <cellStyle name="Normal 958 2" xfId="3070"/>
    <cellStyle name="Normal 958_AT-4A UPY" xfId="3071"/>
    <cellStyle name="Normal 959" xfId="3072"/>
    <cellStyle name="Normal 959 2" xfId="3073"/>
    <cellStyle name="Normal 959_AT-4A UPY" xfId="3074"/>
    <cellStyle name="Normal 96" xfId="3075"/>
    <cellStyle name="Normal 96 2" xfId="3076"/>
    <cellStyle name="Normal 96_AT-4A UPY" xfId="3077"/>
    <cellStyle name="Normal 960" xfId="3078"/>
    <cellStyle name="Normal 960 2" xfId="3079"/>
    <cellStyle name="Normal 960_AT-4A UPY" xfId="3080"/>
    <cellStyle name="Normal 961" xfId="3081"/>
    <cellStyle name="Normal 961 2" xfId="3082"/>
    <cellStyle name="Normal 961_AT-4A UPY" xfId="3083"/>
    <cellStyle name="Normal 962" xfId="3084"/>
    <cellStyle name="Normal 962 2" xfId="3085"/>
    <cellStyle name="Normal 962_AT-4A UPY" xfId="3086"/>
    <cellStyle name="Normal 963" xfId="3087"/>
    <cellStyle name="Normal 963 2" xfId="3088"/>
    <cellStyle name="Normal 963_AT-4A UPY" xfId="3089"/>
    <cellStyle name="Normal 964" xfId="3090"/>
    <cellStyle name="Normal 964 2" xfId="3091"/>
    <cellStyle name="Normal 964_AT-4A UPY" xfId="3092"/>
    <cellStyle name="Normal 965" xfId="3093"/>
    <cellStyle name="Normal 965 2" xfId="3094"/>
    <cellStyle name="Normal 965_AT-4A UPY" xfId="3095"/>
    <cellStyle name="Normal 966" xfId="3096"/>
    <cellStyle name="Normal 966 2" xfId="3097"/>
    <cellStyle name="Normal 966_AT-4A UPY" xfId="3098"/>
    <cellStyle name="Normal 967" xfId="3099"/>
    <cellStyle name="Normal 967 2" xfId="3100"/>
    <cellStyle name="Normal 967_AT-4A UPY" xfId="3101"/>
    <cellStyle name="Normal 968" xfId="3102"/>
    <cellStyle name="Normal 968 2" xfId="3103"/>
    <cellStyle name="Normal 968_AT-4A UPY" xfId="3104"/>
    <cellStyle name="Normal 969" xfId="3105"/>
    <cellStyle name="Normal 969 2" xfId="3106"/>
    <cellStyle name="Normal 969_AT-4A UPY" xfId="3107"/>
    <cellStyle name="Normal 97" xfId="3108"/>
    <cellStyle name="Normal 97 2" xfId="3109"/>
    <cellStyle name="Normal 97_AT-4A UPY" xfId="3110"/>
    <cellStyle name="Normal 970" xfId="3111"/>
    <cellStyle name="Normal 970 2" xfId="3112"/>
    <cellStyle name="Normal 970_AT-4A UPY" xfId="3113"/>
    <cellStyle name="Normal 971" xfId="3114"/>
    <cellStyle name="Normal 971 2" xfId="3115"/>
    <cellStyle name="Normal 971_AT-4A UPY" xfId="3116"/>
    <cellStyle name="Normal 972" xfId="3117"/>
    <cellStyle name="Normal 972 2" xfId="3118"/>
    <cellStyle name="Normal 972_AT-4A UPY" xfId="3119"/>
    <cellStyle name="Normal 973" xfId="3120"/>
    <cellStyle name="Normal 973 2" xfId="3121"/>
    <cellStyle name="Normal 973_AT-4A UPY" xfId="3122"/>
    <cellStyle name="Normal 974" xfId="3123"/>
    <cellStyle name="Normal 974 2" xfId="3124"/>
    <cellStyle name="Normal 974_AT-4A UPY" xfId="3125"/>
    <cellStyle name="Normal 975" xfId="3126"/>
    <cellStyle name="Normal 975 2" xfId="3127"/>
    <cellStyle name="Normal 975_AT-4A UPY" xfId="3128"/>
    <cellStyle name="Normal 976" xfId="3129"/>
    <cellStyle name="Normal 976 2" xfId="3130"/>
    <cellStyle name="Normal 976_AT-4A UPY" xfId="3131"/>
    <cellStyle name="Normal 977" xfId="3132"/>
    <cellStyle name="Normal 977 2" xfId="3133"/>
    <cellStyle name="Normal 977_AT-4A UPY" xfId="3134"/>
    <cellStyle name="Normal 978" xfId="3135"/>
    <cellStyle name="Normal 978 2" xfId="3136"/>
    <cellStyle name="Normal 978_AT-4A UPY" xfId="3137"/>
    <cellStyle name="Normal 979" xfId="3138"/>
    <cellStyle name="Normal 979 2" xfId="3139"/>
    <cellStyle name="Normal 979_AT-4A UPY" xfId="3140"/>
    <cellStyle name="Normal 98" xfId="3141"/>
    <cellStyle name="Normal 98 2" xfId="3142"/>
    <cellStyle name="Normal 98_AT-4A UPY" xfId="3143"/>
    <cellStyle name="Normal 980" xfId="3144"/>
    <cellStyle name="Normal 980 2" xfId="3145"/>
    <cellStyle name="Normal 980_AT-4A UPY" xfId="3146"/>
    <cellStyle name="Normal 981" xfId="3147"/>
    <cellStyle name="Normal 981 2" xfId="3148"/>
    <cellStyle name="Normal 981_AT-4A UPY" xfId="3149"/>
    <cellStyle name="Normal 982" xfId="3150"/>
    <cellStyle name="Normal 982 2" xfId="3151"/>
    <cellStyle name="Normal 982_AT-4A UPY" xfId="3152"/>
    <cellStyle name="Normal 983" xfId="3153"/>
    <cellStyle name="Normal 983 2" xfId="3154"/>
    <cellStyle name="Normal 983_AT-4A UPY" xfId="3155"/>
    <cellStyle name="Normal 984" xfId="3156"/>
    <cellStyle name="Normal 984 2" xfId="3157"/>
    <cellStyle name="Normal 984_AT-4A UPY" xfId="3158"/>
    <cellStyle name="Normal 985" xfId="3159"/>
    <cellStyle name="Normal 985 2" xfId="3160"/>
    <cellStyle name="Normal 985_AT-4A UPY" xfId="3161"/>
    <cellStyle name="Normal 986" xfId="3162"/>
    <cellStyle name="Normal 986 2" xfId="3163"/>
    <cellStyle name="Normal 986_AT-4A UPY" xfId="3164"/>
    <cellStyle name="Normal 987" xfId="3165"/>
    <cellStyle name="Normal 987 2" xfId="3166"/>
    <cellStyle name="Normal 987_AT-4A UPY" xfId="3167"/>
    <cellStyle name="Normal 988" xfId="3168"/>
    <cellStyle name="Normal 988 2" xfId="3169"/>
    <cellStyle name="Normal 988_AT-4A UPY" xfId="3170"/>
    <cellStyle name="Normal 989" xfId="3171"/>
    <cellStyle name="Normal 989 2" xfId="3172"/>
    <cellStyle name="Normal 989_AT-4A UPY" xfId="3173"/>
    <cellStyle name="Normal 99" xfId="3174"/>
    <cellStyle name="Normal 99 2" xfId="3175"/>
    <cellStyle name="Normal 99_AT-4A UPY" xfId="3176"/>
    <cellStyle name="Normal 990" xfId="3177"/>
    <cellStyle name="Normal 990 2" xfId="3178"/>
    <cellStyle name="Normal 990_AT-4A UPY" xfId="3179"/>
    <cellStyle name="Normal 991" xfId="3180"/>
    <cellStyle name="Normal 991 2" xfId="3181"/>
    <cellStyle name="Normal 991_AT-4A UPY" xfId="3182"/>
    <cellStyle name="Normal 992" xfId="3183"/>
    <cellStyle name="Normal 992 2" xfId="3184"/>
    <cellStyle name="Normal 992_AT-4A UPY" xfId="3185"/>
    <cellStyle name="Normal 993" xfId="3186"/>
    <cellStyle name="Normal 993 2" xfId="3187"/>
    <cellStyle name="Normal 993_AT-4A UPY" xfId="3188"/>
    <cellStyle name="Normal 994" xfId="3189"/>
    <cellStyle name="Normal 994 2" xfId="3190"/>
    <cellStyle name="Normal 994_AT-4A UPY" xfId="3191"/>
    <cellStyle name="Normal 995" xfId="3192"/>
    <cellStyle name="Normal 995 2" xfId="3193"/>
    <cellStyle name="Normal 995_AT-4A UPY" xfId="3194"/>
    <cellStyle name="Normal 996" xfId="3195"/>
    <cellStyle name="Normal 996 2" xfId="3196"/>
    <cellStyle name="Normal 996_AT-4A UPY" xfId="3197"/>
    <cellStyle name="Normal 997" xfId="3198"/>
    <cellStyle name="Normal 997 2" xfId="3199"/>
    <cellStyle name="Normal 997_AT-4A UPY" xfId="3200"/>
    <cellStyle name="Normal 998" xfId="3201"/>
    <cellStyle name="Normal 998 2" xfId="3202"/>
    <cellStyle name="Normal 998_AT-4A UPY" xfId="3203"/>
    <cellStyle name="Normal 999" xfId="3204"/>
    <cellStyle name="Normal 999 2" xfId="3205"/>
    <cellStyle name="Normal 999_AT-4A UPY" xfId="3206"/>
    <cellStyle name="Normal_calculation -utt 2" xfId="3207"/>
    <cellStyle name="Note" xfId="3208"/>
    <cellStyle name="Note 2" xfId="3209"/>
    <cellStyle name="Output" xfId="3210"/>
    <cellStyle name="Output 2" xfId="3211"/>
    <cellStyle name="Percent" xfId="3212"/>
    <cellStyle name="Percent [2]" xfId="3213"/>
    <cellStyle name="Percent [2] 2" xfId="3214"/>
    <cellStyle name="Percent 10" xfId="3215"/>
    <cellStyle name="Percent 11" xfId="3216"/>
    <cellStyle name="Percent 12" xfId="3217"/>
    <cellStyle name="Percent 13" xfId="3218"/>
    <cellStyle name="Percent 14" xfId="3219"/>
    <cellStyle name="Percent 15" xfId="3220"/>
    <cellStyle name="Percent 16" xfId="3221"/>
    <cellStyle name="Percent 17" xfId="3222"/>
    <cellStyle name="Percent 18" xfId="3223"/>
    <cellStyle name="Percent 19" xfId="3224"/>
    <cellStyle name="Percent 2" xfId="3225"/>
    <cellStyle name="Percent 2 2" xfId="3226"/>
    <cellStyle name="Percent 2 2 2" xfId="3227"/>
    <cellStyle name="Percent 2 2 2 2" xfId="3228"/>
    <cellStyle name="Percent 2 2 2 3" xfId="3229"/>
    <cellStyle name="Percent 2 2 2 4" xfId="3230"/>
    <cellStyle name="Percent 2 2 3" xfId="3231"/>
    <cellStyle name="Percent 2 2 3 2" xfId="3232"/>
    <cellStyle name="Percent 2 2 3 3" xfId="3233"/>
    <cellStyle name="Percent 2 2 3 4" xfId="3234"/>
    <cellStyle name="Percent 2 2 4" xfId="3235"/>
    <cellStyle name="Percent 2 2 5" xfId="3236"/>
    <cellStyle name="Percent 2 3" xfId="3237"/>
    <cellStyle name="Percent 2 3 2" xfId="3238"/>
    <cellStyle name="Percent 2 4" xfId="3239"/>
    <cellStyle name="Percent 20" xfId="3240"/>
    <cellStyle name="Percent 21" xfId="3241"/>
    <cellStyle name="Percent 22" xfId="3242"/>
    <cellStyle name="Percent 23" xfId="3243"/>
    <cellStyle name="Percent 24" xfId="3244"/>
    <cellStyle name="Percent 25" xfId="3245"/>
    <cellStyle name="Percent 26" xfId="3246"/>
    <cellStyle name="Percent 27" xfId="3247"/>
    <cellStyle name="Percent 28" xfId="3248"/>
    <cellStyle name="Percent 29" xfId="3249"/>
    <cellStyle name="Percent 3" xfId="3250"/>
    <cellStyle name="Percent 3 2" xfId="3251"/>
    <cellStyle name="Percent 3 2 2" xfId="3252"/>
    <cellStyle name="Percent 3 3" xfId="3253"/>
    <cellStyle name="Percent 30" xfId="3254"/>
    <cellStyle name="Percent 31" xfId="3255"/>
    <cellStyle name="Percent 32" xfId="3256"/>
    <cellStyle name="Percent 33" xfId="3257"/>
    <cellStyle name="Percent 34" xfId="3258"/>
    <cellStyle name="Percent 35" xfId="3259"/>
    <cellStyle name="Percent 36" xfId="3260"/>
    <cellStyle name="Percent 37" xfId="3261"/>
    <cellStyle name="Percent 38" xfId="3262"/>
    <cellStyle name="Percent 39" xfId="3263"/>
    <cellStyle name="Percent 4" xfId="3264"/>
    <cellStyle name="Percent 4 2" xfId="3265"/>
    <cellStyle name="Percent 40" xfId="3266"/>
    <cellStyle name="Percent 41" xfId="3267"/>
    <cellStyle name="Percent 42" xfId="3268"/>
    <cellStyle name="Percent 43" xfId="3269"/>
    <cellStyle name="Percent 44" xfId="3270"/>
    <cellStyle name="Percent 45" xfId="3271"/>
    <cellStyle name="Percent 46" xfId="3272"/>
    <cellStyle name="Percent 47" xfId="3273"/>
    <cellStyle name="Percent 48" xfId="3274"/>
    <cellStyle name="Percent 49" xfId="3275"/>
    <cellStyle name="Percent 5" xfId="3276"/>
    <cellStyle name="Percent 5 2" xfId="3277"/>
    <cellStyle name="Percent 5 2 2" xfId="3278"/>
    <cellStyle name="Percent 5 2 3" xfId="3279"/>
    <cellStyle name="Percent 5 3" xfId="3280"/>
    <cellStyle name="Percent 5 4" xfId="3281"/>
    <cellStyle name="Percent 50" xfId="3282"/>
    <cellStyle name="Percent 51" xfId="3283"/>
    <cellStyle name="Percent 52" xfId="3284"/>
    <cellStyle name="Percent 53" xfId="3285"/>
    <cellStyle name="Percent 54" xfId="3286"/>
    <cellStyle name="Percent 55" xfId="3287"/>
    <cellStyle name="Percent 56" xfId="3288"/>
    <cellStyle name="Percent 57" xfId="3289"/>
    <cellStyle name="Percent 58" xfId="3290"/>
    <cellStyle name="Percent 59" xfId="3291"/>
    <cellStyle name="Percent 6" xfId="3292"/>
    <cellStyle name="Percent 6 2" xfId="3293"/>
    <cellStyle name="Percent 6 2 2" xfId="3294"/>
    <cellStyle name="Percent 6 3" xfId="3295"/>
    <cellStyle name="Percent 6 4" xfId="3296"/>
    <cellStyle name="Percent 6 5" xfId="3297"/>
    <cellStyle name="Percent 60" xfId="3298"/>
    <cellStyle name="Percent 61" xfId="3299"/>
    <cellStyle name="Percent 62" xfId="3300"/>
    <cellStyle name="Percent 63" xfId="3301"/>
    <cellStyle name="Percent 64" xfId="3302"/>
    <cellStyle name="Percent 65" xfId="3303"/>
    <cellStyle name="Percent 66" xfId="3304"/>
    <cellStyle name="Percent 67" xfId="3305"/>
    <cellStyle name="Percent 68" xfId="3306"/>
    <cellStyle name="Percent 69" xfId="3307"/>
    <cellStyle name="Percent 7" xfId="3308"/>
    <cellStyle name="Percent 70" xfId="3309"/>
    <cellStyle name="Percent 71" xfId="3310"/>
    <cellStyle name="Percent 72" xfId="3311"/>
    <cellStyle name="Percent 73" xfId="3312"/>
    <cellStyle name="Percent 73 2" xfId="3313"/>
    <cellStyle name="Percent 73 3" xfId="3314"/>
    <cellStyle name="Percent 73 4" xfId="3315"/>
    <cellStyle name="Percent 74" xfId="3316"/>
    <cellStyle name="Percent 75" xfId="3317"/>
    <cellStyle name="Percent 76" xfId="3318"/>
    <cellStyle name="Percent 77" xfId="3319"/>
    <cellStyle name="Percent 78" xfId="3320"/>
    <cellStyle name="Percent 79" xfId="3321"/>
    <cellStyle name="Percent 8" xfId="3322"/>
    <cellStyle name="Percent 80" xfId="3323"/>
    <cellStyle name="Percent 81" xfId="3324"/>
    <cellStyle name="Percent 82" xfId="3325"/>
    <cellStyle name="Percent 83" xfId="3326"/>
    <cellStyle name="Percent 84" xfId="3327"/>
    <cellStyle name="Percent 85" xfId="3328"/>
    <cellStyle name="Percent 86" xfId="3329"/>
    <cellStyle name="Percent 87" xfId="3330"/>
    <cellStyle name="Percent 88" xfId="3331"/>
    <cellStyle name="Percent 89" xfId="3332"/>
    <cellStyle name="Percent 9" xfId="3333"/>
    <cellStyle name="Percent 90" xfId="3334"/>
    <cellStyle name="Red" xfId="3335"/>
    <cellStyle name="Red 2" xfId="3336"/>
    <cellStyle name="RevList" xfId="3337"/>
    <cellStyle name="RevList 2" xfId="3338"/>
    <cellStyle name="Subtotal" xfId="3339"/>
    <cellStyle name="Subtotal 2" xfId="3340"/>
    <cellStyle name="Title" xfId="3341"/>
    <cellStyle name="Title 2" xfId="3342"/>
    <cellStyle name="Total" xfId="3343"/>
    <cellStyle name="Total 2" xfId="3344"/>
    <cellStyle name="Währung [0]_RESULTS" xfId="3345"/>
    <cellStyle name="Währung_RESULTS" xfId="3346"/>
    <cellStyle name="Warning Text" xfId="3347"/>
    <cellStyle name="Warning Text 2" xfId="3348"/>
    <cellStyle name="똿뗦먛귟 [0.00]_PRODUCT DETAIL Q1" xfId="3349"/>
    <cellStyle name="똿뗦먛귟_PRODUCT DETAIL Q1" xfId="3350"/>
    <cellStyle name="믅됞 [0.00]_PRODUCT DETAIL Q1" xfId="3351"/>
    <cellStyle name="믅됞_PRODUCT DETAIL Q1" xfId="3352"/>
    <cellStyle name="백분율_HOBONG" xfId="3353"/>
    <cellStyle name="뷭?_BOOKSHIP" xfId="3354"/>
    <cellStyle name="콤마 [0]_1202" xfId="3355"/>
    <cellStyle name="콤마_1202" xfId="3356"/>
    <cellStyle name="통화 [0]_1202" xfId="3357"/>
    <cellStyle name="통화_1202" xfId="3358"/>
    <cellStyle name="표준_(정보부문)월별인원계획" xfId="33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437</xdr:row>
      <xdr:rowOff>0</xdr:rowOff>
    </xdr:from>
    <xdr:to>
      <xdr:col>6</xdr:col>
      <xdr:colOff>533400</xdr:colOff>
      <xdr:row>437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314950" y="799147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437</xdr:row>
      <xdr:rowOff>0</xdr:rowOff>
    </xdr:from>
    <xdr:to>
      <xdr:col>3</xdr:col>
      <xdr:colOff>333375</xdr:colOff>
      <xdr:row>437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647950" y="799147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437</xdr:row>
      <xdr:rowOff>0</xdr:rowOff>
    </xdr:from>
    <xdr:to>
      <xdr:col>5</xdr:col>
      <xdr:colOff>285750</xdr:colOff>
      <xdr:row>437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4943475" y="799147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0"/>
  <sheetViews>
    <sheetView tabSelected="1" view="pageBreakPreview" zoomScaleNormal="106"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1" width="12.7109375" style="8" customWidth="1"/>
    <col min="2" max="2" width="17.57421875" style="8" customWidth="1"/>
    <col min="3" max="3" width="17.7109375" style="8" customWidth="1"/>
    <col min="4" max="4" width="14.57421875" style="8" customWidth="1"/>
    <col min="5" max="5" width="16.140625" style="8" customWidth="1"/>
    <col min="6" max="6" width="17.00390625" style="8" customWidth="1"/>
    <col min="7" max="8" width="13.421875" style="8" customWidth="1"/>
    <col min="9" max="16384" width="9.140625" style="8" customWidth="1"/>
  </cols>
  <sheetData>
    <row r="1" spans="1:8" ht="14.25">
      <c r="A1" s="331" t="s">
        <v>0</v>
      </c>
      <c r="B1" s="332"/>
      <c r="C1" s="332"/>
      <c r="D1" s="332"/>
      <c r="E1" s="332"/>
      <c r="F1" s="332"/>
      <c r="G1" s="332"/>
      <c r="H1" s="332"/>
    </row>
    <row r="2" spans="1:8" ht="14.25">
      <c r="A2" s="333" t="s">
        <v>1</v>
      </c>
      <c r="B2" s="334"/>
      <c r="C2" s="334"/>
      <c r="D2" s="334"/>
      <c r="E2" s="334"/>
      <c r="F2" s="334"/>
      <c r="G2" s="334"/>
      <c r="H2" s="334"/>
    </row>
    <row r="3" spans="1:8" ht="14.25">
      <c r="A3" s="333" t="s">
        <v>206</v>
      </c>
      <c r="B3" s="334"/>
      <c r="C3" s="334"/>
      <c r="D3" s="334"/>
      <c r="E3" s="334"/>
      <c r="F3" s="334"/>
      <c r="G3" s="334"/>
      <c r="H3" s="334"/>
    </row>
    <row r="4" spans="1:8" ht="5.25" customHeight="1">
      <c r="A4" s="4"/>
      <c r="B4" s="5"/>
      <c r="C4" s="5"/>
      <c r="D4" s="5"/>
      <c r="E4" s="5"/>
      <c r="F4" s="5"/>
      <c r="G4" s="6"/>
      <c r="H4" s="6"/>
    </row>
    <row r="5" spans="1:8" ht="14.25">
      <c r="A5" s="335" t="s">
        <v>152</v>
      </c>
      <c r="B5" s="336"/>
      <c r="C5" s="336"/>
      <c r="D5" s="336"/>
      <c r="E5" s="336"/>
      <c r="F5" s="336"/>
      <c r="G5" s="336"/>
      <c r="H5" s="336"/>
    </row>
    <row r="6" spans="1:6" ht="5.25" customHeight="1">
      <c r="A6" s="7"/>
      <c r="B6" s="7"/>
      <c r="C6" s="7"/>
      <c r="D6" s="7"/>
      <c r="E6" s="7"/>
      <c r="F6" s="7"/>
    </row>
    <row r="7" spans="1:8" ht="14.25">
      <c r="A7" s="337" t="s">
        <v>2</v>
      </c>
      <c r="B7" s="337"/>
      <c r="C7" s="337"/>
      <c r="D7" s="337"/>
      <c r="E7" s="337"/>
      <c r="F7" s="337"/>
      <c r="G7" s="337"/>
      <c r="H7" s="337"/>
    </row>
    <row r="8" ht="4.5" customHeight="1"/>
    <row r="9" spans="1:8" ht="14.25">
      <c r="A9" s="337" t="s">
        <v>190</v>
      </c>
      <c r="B9" s="337"/>
      <c r="C9" s="337"/>
      <c r="D9" s="337"/>
      <c r="E9" s="337"/>
      <c r="F9" s="337"/>
      <c r="G9" s="337"/>
      <c r="H9" s="337"/>
    </row>
    <row r="10" ht="6.75" customHeight="1"/>
    <row r="11" spans="1:8" ht="14.25">
      <c r="A11" s="9" t="s">
        <v>3</v>
      </c>
      <c r="B11" s="9"/>
      <c r="C11" s="9"/>
      <c r="D11" s="9"/>
      <c r="E11" s="9"/>
      <c r="F11" s="9"/>
      <c r="G11" s="9"/>
      <c r="H11" s="9"/>
    </row>
    <row r="12" spans="1:8" ht="14.25">
      <c r="A12" s="9"/>
      <c r="B12" s="9"/>
      <c r="C12" s="9"/>
      <c r="D12" s="9"/>
      <c r="E12" s="9"/>
      <c r="F12" s="9"/>
      <c r="G12" s="9"/>
      <c r="H12" s="9"/>
    </row>
    <row r="13" spans="1:8" ht="12.75" customHeight="1">
      <c r="A13" s="326" t="s">
        <v>4</v>
      </c>
      <c r="B13" s="326"/>
      <c r="C13" s="10"/>
      <c r="D13" s="11"/>
      <c r="E13" s="11"/>
      <c r="F13" s="9"/>
      <c r="G13" s="9"/>
      <c r="H13" s="9"/>
    </row>
    <row r="14" spans="1:8" ht="6.75" customHeight="1">
      <c r="A14" s="12"/>
      <c r="B14" s="12"/>
      <c r="C14" s="10"/>
      <c r="D14" s="11"/>
      <c r="E14" s="11"/>
      <c r="F14" s="9"/>
      <c r="G14" s="9"/>
      <c r="H14" s="9"/>
    </row>
    <row r="15" spans="1:8" ht="66.75" customHeight="1">
      <c r="A15" s="13" t="s">
        <v>5</v>
      </c>
      <c r="B15" s="14" t="s">
        <v>207</v>
      </c>
      <c r="C15" s="14" t="s">
        <v>208</v>
      </c>
      <c r="D15" s="14" t="s">
        <v>6</v>
      </c>
      <c r="E15" s="13" t="s">
        <v>7</v>
      </c>
      <c r="F15" s="9"/>
      <c r="G15" s="9"/>
      <c r="H15" s="9"/>
    </row>
    <row r="16" spans="1:5" ht="14.25">
      <c r="A16" s="17" t="s">
        <v>8</v>
      </c>
      <c r="B16" s="278">
        <v>3185316</v>
      </c>
      <c r="C16" s="279">
        <v>3051903</v>
      </c>
      <c r="D16" s="192">
        <f>C16-B16</f>
        <v>-133413</v>
      </c>
      <c r="E16" s="19">
        <f>D16/B16</f>
        <v>-0.041883756588043386</v>
      </c>
    </row>
    <row r="17" spans="1:8" ht="28.5">
      <c r="A17" s="17" t="s">
        <v>9</v>
      </c>
      <c r="B17" s="278">
        <v>1701019</v>
      </c>
      <c r="C17" s="280">
        <v>1618947</v>
      </c>
      <c r="D17" s="192">
        <f>C17-B17</f>
        <v>-82072</v>
      </c>
      <c r="E17" s="19">
        <f>D17/B17</f>
        <v>-0.048248726204704356</v>
      </c>
      <c r="F17" s="9">
        <v>2942503</v>
      </c>
      <c r="G17" s="11">
        <v>1581199</v>
      </c>
      <c r="H17" s="11"/>
    </row>
    <row r="18" spans="1:8" ht="14.25">
      <c r="A18" s="17" t="s">
        <v>125</v>
      </c>
      <c r="B18" s="266">
        <v>2335</v>
      </c>
      <c r="C18" s="266">
        <v>2242</v>
      </c>
      <c r="D18" s="192">
        <f>C18-B18</f>
        <v>-93</v>
      </c>
      <c r="E18" s="19">
        <f>D18/B18</f>
        <v>-0.039828693790149895</v>
      </c>
      <c r="F18" s="9"/>
      <c r="G18" s="11"/>
      <c r="H18" s="11"/>
    </row>
    <row r="19" spans="1:8" ht="14.25">
      <c r="A19" s="17" t="s">
        <v>10</v>
      </c>
      <c r="B19" s="281">
        <f>SUM(B16:B17)</f>
        <v>4886335</v>
      </c>
      <c r="C19" s="281">
        <f>SUM(C16:C18)</f>
        <v>4673092</v>
      </c>
      <c r="D19" s="192">
        <f>C19-B19</f>
        <v>-213243</v>
      </c>
      <c r="E19" s="19">
        <f>D19/B19</f>
        <v>-0.043640683661680994</v>
      </c>
      <c r="G19" s="114"/>
      <c r="H19" s="114"/>
    </row>
    <row r="20" spans="7:8" ht="13.5" customHeight="1">
      <c r="G20" s="29"/>
      <c r="H20" s="29"/>
    </row>
    <row r="21" spans="1:4" ht="15.75" customHeight="1">
      <c r="A21" s="326" t="s">
        <v>11</v>
      </c>
      <c r="B21" s="326"/>
      <c r="C21" s="326"/>
      <c r="D21" s="326"/>
    </row>
    <row r="22" spans="1:4" ht="13.5" customHeight="1">
      <c r="A22" s="20"/>
      <c r="B22" s="20"/>
      <c r="C22" s="20"/>
      <c r="D22" s="20"/>
    </row>
    <row r="23" spans="1:7" ht="15" customHeight="1">
      <c r="A23" s="21" t="s">
        <v>13</v>
      </c>
      <c r="B23" s="282">
        <v>233</v>
      </c>
      <c r="C23" s="282">
        <v>219</v>
      </c>
      <c r="D23" s="18">
        <f>C23-B23</f>
        <v>-14</v>
      </c>
      <c r="E23" s="19">
        <f>D23/B23</f>
        <v>-0.060085836909871244</v>
      </c>
      <c r="G23" s="8" t="s">
        <v>12</v>
      </c>
    </row>
    <row r="24" spans="1:7" ht="15" customHeight="1">
      <c r="A24" s="21" t="s">
        <v>14</v>
      </c>
      <c r="B24" s="282">
        <v>233</v>
      </c>
      <c r="C24" s="282">
        <v>219</v>
      </c>
      <c r="D24" s="18">
        <f>C24-B24</f>
        <v>-14</v>
      </c>
      <c r="E24" s="19">
        <f>D24/B24</f>
        <v>-0.060085836909871244</v>
      </c>
      <c r="G24" s="8" t="s">
        <v>12</v>
      </c>
    </row>
    <row r="25" spans="1:5" ht="15" customHeight="1">
      <c r="A25" s="21" t="s">
        <v>125</v>
      </c>
      <c r="B25" s="283">
        <v>300</v>
      </c>
      <c r="C25" s="283">
        <v>286</v>
      </c>
      <c r="D25" s="18">
        <f>C25-B25</f>
        <v>-14</v>
      </c>
      <c r="E25" s="19">
        <f>D25/B25</f>
        <v>-0.04666666666666667</v>
      </c>
    </row>
    <row r="26" spans="1:5" ht="15" customHeight="1">
      <c r="A26" s="326"/>
      <c r="B26" s="326"/>
      <c r="C26" s="326"/>
      <c r="D26" s="326"/>
      <c r="E26" s="25"/>
    </row>
    <row r="27" spans="1:5" ht="27.75" customHeight="1">
      <c r="A27" s="338" t="s">
        <v>209</v>
      </c>
      <c r="B27" s="338"/>
      <c r="C27" s="338"/>
      <c r="D27" s="338"/>
      <c r="E27" s="25"/>
    </row>
    <row r="28" spans="1:7" ht="57.75" customHeight="1">
      <c r="A28" s="14" t="s">
        <v>5</v>
      </c>
      <c r="B28" s="14" t="s">
        <v>15</v>
      </c>
      <c r="C28" s="14" t="s">
        <v>16</v>
      </c>
      <c r="D28" s="14" t="s">
        <v>17</v>
      </c>
      <c r="E28" s="103" t="s">
        <v>7</v>
      </c>
      <c r="G28" s="8" t="s">
        <v>12</v>
      </c>
    </row>
    <row r="29" spans="1:7" ht="14.25">
      <c r="A29" s="17" t="s">
        <v>13</v>
      </c>
      <c r="B29" s="22">
        <f>B16*B23</f>
        <v>742178628</v>
      </c>
      <c r="C29" s="169">
        <v>668366757</v>
      </c>
      <c r="D29" s="18">
        <f>C29-B29</f>
        <v>-73811871</v>
      </c>
      <c r="E29" s="19">
        <f>D29/B29</f>
        <v>-0.09945297293039271</v>
      </c>
      <c r="G29" s="8" t="s">
        <v>12</v>
      </c>
    </row>
    <row r="30" spans="1:5" ht="14.25">
      <c r="A30" s="17" t="s">
        <v>18</v>
      </c>
      <c r="B30" s="22">
        <f>B17*B24</f>
        <v>396337427</v>
      </c>
      <c r="C30" s="22">
        <v>354549393</v>
      </c>
      <c r="D30" s="18">
        <f>C30-B30</f>
        <v>-41788034</v>
      </c>
      <c r="E30" s="19">
        <f>D30/B30</f>
        <v>-0.1054354980207307</v>
      </c>
    </row>
    <row r="31" spans="1:5" ht="14.25">
      <c r="A31" s="17" t="s">
        <v>125</v>
      </c>
      <c r="B31" s="22">
        <f>B18*B25</f>
        <v>700500</v>
      </c>
      <c r="C31" s="266">
        <v>641100</v>
      </c>
      <c r="D31" s="18">
        <f>C31-B31</f>
        <v>-59400</v>
      </c>
      <c r="E31" s="19">
        <f>D31/B31</f>
        <v>-0.084796573875803</v>
      </c>
    </row>
    <row r="32" spans="1:5" ht="17.25" customHeight="1">
      <c r="A32" s="17" t="s">
        <v>10</v>
      </c>
      <c r="B32" s="22">
        <f>SUM(B29:B31)</f>
        <v>1139216555</v>
      </c>
      <c r="C32" s="22">
        <f>SUM(C29:C31)</f>
        <v>1023557250</v>
      </c>
      <c r="D32" s="18">
        <f>C32-B32</f>
        <v>-115659305</v>
      </c>
      <c r="E32" s="19">
        <f>D32/B32</f>
        <v>-0.10152530218453505</v>
      </c>
    </row>
    <row r="33" spans="1:5" ht="14.25">
      <c r="A33" s="12"/>
      <c r="B33" s="12"/>
      <c r="C33" s="12"/>
      <c r="D33" s="12"/>
      <c r="E33" s="25"/>
    </row>
    <row r="34" spans="1:8" ht="18" customHeight="1">
      <c r="A34" s="339" t="s">
        <v>19</v>
      </c>
      <c r="B34" s="339"/>
      <c r="C34" s="339"/>
      <c r="D34" s="30"/>
      <c r="E34" s="284"/>
      <c r="G34" s="29"/>
      <c r="H34" s="29"/>
    </row>
    <row r="35" spans="1:8" ht="18" customHeight="1">
      <c r="A35" s="326" t="s">
        <v>220</v>
      </c>
      <c r="B35" s="326"/>
      <c r="C35" s="326"/>
      <c r="D35" s="326"/>
      <c r="E35" s="326"/>
      <c r="F35" s="326"/>
      <c r="G35" s="326"/>
      <c r="H35" s="12"/>
    </row>
    <row r="36" spans="1:8" ht="43.5" customHeight="1">
      <c r="A36" s="14" t="s">
        <v>20</v>
      </c>
      <c r="B36" s="14" t="s">
        <v>21</v>
      </c>
      <c r="C36" s="14" t="s">
        <v>22</v>
      </c>
      <c r="D36" s="14" t="s">
        <v>23</v>
      </c>
      <c r="E36" s="27" t="s">
        <v>24</v>
      </c>
      <c r="F36" s="14" t="s">
        <v>25</v>
      </c>
      <c r="G36" s="29"/>
      <c r="H36" s="29"/>
    </row>
    <row r="37" spans="1:8" ht="12.75" customHeight="1">
      <c r="A37" s="14">
        <v>1</v>
      </c>
      <c r="B37" s="14">
        <v>2</v>
      </c>
      <c r="C37" s="14">
        <v>3</v>
      </c>
      <c r="D37" s="14">
        <v>4</v>
      </c>
      <c r="E37" s="14" t="s">
        <v>26</v>
      </c>
      <c r="F37" s="14">
        <v>6</v>
      </c>
      <c r="G37" s="29"/>
      <c r="H37" s="29"/>
    </row>
    <row r="38" spans="1:8" ht="12.75" customHeight="1">
      <c r="A38" s="170">
        <v>1</v>
      </c>
      <c r="B38" s="285" t="s">
        <v>157</v>
      </c>
      <c r="C38" s="170">
        <v>730</v>
      </c>
      <c r="D38" s="170">
        <v>730</v>
      </c>
      <c r="E38" s="170">
        <f>C38-D38</f>
        <v>0</v>
      </c>
      <c r="F38" s="187">
        <f>E38/C38</f>
        <v>0</v>
      </c>
      <c r="G38" s="29"/>
      <c r="H38" s="29"/>
    </row>
    <row r="39" spans="1:8" ht="12.75" customHeight="1">
      <c r="A39" s="170">
        <v>2</v>
      </c>
      <c r="B39" s="285" t="s">
        <v>158</v>
      </c>
      <c r="C39" s="170">
        <v>1071</v>
      </c>
      <c r="D39" s="170">
        <v>1071</v>
      </c>
      <c r="E39" s="170">
        <f aca="true" t="shared" si="0" ref="E39:E71">C39-D39</f>
        <v>0</v>
      </c>
      <c r="F39" s="187">
        <f aca="true" t="shared" si="1" ref="F39:F71">E39/C39</f>
        <v>0</v>
      </c>
      <c r="G39" s="29"/>
      <c r="H39" s="29"/>
    </row>
    <row r="40" spans="1:8" ht="12.75" customHeight="1">
      <c r="A40" s="170">
        <v>3</v>
      </c>
      <c r="B40" s="285" t="s">
        <v>159</v>
      </c>
      <c r="C40" s="170">
        <v>1711</v>
      </c>
      <c r="D40" s="170">
        <v>1711</v>
      </c>
      <c r="E40" s="170">
        <f t="shared" si="0"/>
        <v>0</v>
      </c>
      <c r="F40" s="187">
        <f t="shared" si="1"/>
        <v>0</v>
      </c>
      <c r="G40" s="29"/>
      <c r="H40" s="29"/>
    </row>
    <row r="41" spans="1:8" ht="12.75" customHeight="1">
      <c r="A41" s="170">
        <v>4</v>
      </c>
      <c r="B41" s="285" t="s">
        <v>160</v>
      </c>
      <c r="C41" s="170">
        <v>615</v>
      </c>
      <c r="D41" s="170">
        <v>615</v>
      </c>
      <c r="E41" s="170">
        <f t="shared" si="0"/>
        <v>0</v>
      </c>
      <c r="F41" s="187">
        <f t="shared" si="1"/>
        <v>0</v>
      </c>
      <c r="G41" s="29"/>
      <c r="H41" s="29"/>
    </row>
    <row r="42" spans="1:8" ht="12.75" customHeight="1">
      <c r="A42" s="170">
        <v>5</v>
      </c>
      <c r="B42" s="285" t="s">
        <v>161</v>
      </c>
      <c r="C42" s="170">
        <v>3042</v>
      </c>
      <c r="D42" s="170">
        <v>3042</v>
      </c>
      <c r="E42" s="170">
        <f t="shared" si="0"/>
        <v>0</v>
      </c>
      <c r="F42" s="187">
        <f t="shared" si="1"/>
        <v>0</v>
      </c>
      <c r="G42" s="29"/>
      <c r="H42" s="29"/>
    </row>
    <row r="43" spans="1:8" ht="12.75" customHeight="1">
      <c r="A43" s="170">
        <v>6</v>
      </c>
      <c r="B43" s="285" t="s">
        <v>162</v>
      </c>
      <c r="C43" s="170">
        <v>630</v>
      </c>
      <c r="D43" s="170">
        <v>630</v>
      </c>
      <c r="E43" s="170">
        <f t="shared" si="0"/>
        <v>0</v>
      </c>
      <c r="F43" s="187">
        <f t="shared" si="1"/>
        <v>0</v>
      </c>
      <c r="G43" s="29"/>
      <c r="H43" s="29"/>
    </row>
    <row r="44" spans="1:8" ht="12.75" customHeight="1">
      <c r="A44" s="170">
        <v>7</v>
      </c>
      <c r="B44" s="285" t="s">
        <v>163</v>
      </c>
      <c r="C44" s="170">
        <v>1414</v>
      </c>
      <c r="D44" s="170">
        <v>1414</v>
      </c>
      <c r="E44" s="170">
        <f t="shared" si="0"/>
        <v>0</v>
      </c>
      <c r="F44" s="187">
        <f t="shared" si="1"/>
        <v>0</v>
      </c>
      <c r="G44" s="29"/>
      <c r="H44" s="29"/>
    </row>
    <row r="45" spans="1:8" ht="12.75" customHeight="1">
      <c r="A45" s="170">
        <v>8</v>
      </c>
      <c r="B45" s="285" t="s">
        <v>164</v>
      </c>
      <c r="C45" s="170">
        <v>1110</v>
      </c>
      <c r="D45" s="170">
        <v>1110</v>
      </c>
      <c r="E45" s="170">
        <f t="shared" si="0"/>
        <v>0</v>
      </c>
      <c r="F45" s="187">
        <f t="shared" si="1"/>
        <v>0</v>
      </c>
      <c r="G45" s="29"/>
      <c r="H45" s="29"/>
    </row>
    <row r="46" spans="1:8" ht="12.75" customHeight="1">
      <c r="A46" s="170">
        <v>9</v>
      </c>
      <c r="B46" s="285" t="s">
        <v>165</v>
      </c>
      <c r="C46" s="170">
        <v>637</v>
      </c>
      <c r="D46" s="170">
        <v>637</v>
      </c>
      <c r="E46" s="170">
        <f t="shared" si="0"/>
        <v>0</v>
      </c>
      <c r="F46" s="187">
        <f t="shared" si="1"/>
        <v>0</v>
      </c>
      <c r="G46" s="29"/>
      <c r="H46" s="29"/>
    </row>
    <row r="47" spans="1:8" ht="12.75" customHeight="1">
      <c r="A47" s="170">
        <v>10</v>
      </c>
      <c r="B47" s="285" t="s">
        <v>166</v>
      </c>
      <c r="C47" s="170">
        <v>785</v>
      </c>
      <c r="D47" s="170">
        <v>785</v>
      </c>
      <c r="E47" s="170">
        <f t="shared" si="0"/>
        <v>0</v>
      </c>
      <c r="F47" s="187">
        <f t="shared" si="1"/>
        <v>0</v>
      </c>
      <c r="G47" s="29"/>
      <c r="H47" s="29"/>
    </row>
    <row r="48" spans="1:8" ht="12.75" customHeight="1">
      <c r="A48" s="170">
        <v>11</v>
      </c>
      <c r="B48" s="285" t="s">
        <v>167</v>
      </c>
      <c r="C48" s="170">
        <v>387</v>
      </c>
      <c r="D48" s="170">
        <v>387</v>
      </c>
      <c r="E48" s="170">
        <f t="shared" si="0"/>
        <v>0</v>
      </c>
      <c r="F48" s="187">
        <f t="shared" si="1"/>
        <v>0</v>
      </c>
      <c r="G48" s="29"/>
      <c r="H48" s="29"/>
    </row>
    <row r="49" spans="1:8" ht="12.75" customHeight="1">
      <c r="A49" s="170">
        <v>12</v>
      </c>
      <c r="B49" s="285" t="s">
        <v>168</v>
      </c>
      <c r="C49" s="170">
        <v>709</v>
      </c>
      <c r="D49" s="170">
        <v>709</v>
      </c>
      <c r="E49" s="170">
        <f t="shared" si="0"/>
        <v>0</v>
      </c>
      <c r="F49" s="187">
        <f t="shared" si="1"/>
        <v>0</v>
      </c>
      <c r="G49" s="29"/>
      <c r="H49" s="29"/>
    </row>
    <row r="50" spans="1:8" ht="12.75" customHeight="1">
      <c r="A50" s="170">
        <v>13</v>
      </c>
      <c r="B50" s="285" t="s">
        <v>169</v>
      </c>
      <c r="C50" s="170">
        <v>574</v>
      </c>
      <c r="D50" s="170">
        <v>574</v>
      </c>
      <c r="E50" s="170">
        <f t="shared" si="0"/>
        <v>0</v>
      </c>
      <c r="F50" s="187">
        <f t="shared" si="1"/>
        <v>0</v>
      </c>
      <c r="G50" s="29"/>
      <c r="H50" s="29"/>
    </row>
    <row r="51" spans="1:8" ht="12.75" customHeight="1">
      <c r="A51" s="170">
        <v>14</v>
      </c>
      <c r="B51" s="285" t="s">
        <v>170</v>
      </c>
      <c r="C51" s="170">
        <v>1423</v>
      </c>
      <c r="D51" s="170">
        <v>1423</v>
      </c>
      <c r="E51" s="170">
        <f t="shared" si="0"/>
        <v>0</v>
      </c>
      <c r="F51" s="187">
        <f t="shared" si="1"/>
        <v>0</v>
      </c>
      <c r="G51" s="29"/>
      <c r="H51" s="29"/>
    </row>
    <row r="52" spans="1:8" ht="12.75" customHeight="1">
      <c r="A52" s="170">
        <v>15</v>
      </c>
      <c r="B52" s="285" t="s">
        <v>171</v>
      </c>
      <c r="C52" s="170">
        <v>880</v>
      </c>
      <c r="D52" s="170">
        <v>880</v>
      </c>
      <c r="E52" s="170">
        <f t="shared" si="0"/>
        <v>0</v>
      </c>
      <c r="F52" s="187">
        <f t="shared" si="1"/>
        <v>0</v>
      </c>
      <c r="G52" s="29"/>
      <c r="H52" s="29"/>
    </row>
    <row r="53" spans="1:8" ht="12.75" customHeight="1">
      <c r="A53" s="170">
        <v>16</v>
      </c>
      <c r="B53" s="285" t="s">
        <v>172</v>
      </c>
      <c r="C53" s="170">
        <v>323</v>
      </c>
      <c r="D53" s="170">
        <v>323</v>
      </c>
      <c r="E53" s="170">
        <f t="shared" si="0"/>
        <v>0</v>
      </c>
      <c r="F53" s="187">
        <f t="shared" si="1"/>
        <v>0</v>
      </c>
      <c r="G53" s="29"/>
      <c r="H53" s="29"/>
    </row>
    <row r="54" spans="1:8" ht="12.75" customHeight="1">
      <c r="A54" s="170">
        <v>17</v>
      </c>
      <c r="B54" s="285" t="s">
        <v>173</v>
      </c>
      <c r="C54" s="170">
        <v>1442</v>
      </c>
      <c r="D54" s="170">
        <v>1442</v>
      </c>
      <c r="E54" s="170">
        <f t="shared" si="0"/>
        <v>0</v>
      </c>
      <c r="F54" s="187">
        <f t="shared" si="1"/>
        <v>0</v>
      </c>
      <c r="G54" s="29"/>
      <c r="H54" s="29"/>
    </row>
    <row r="55" spans="1:8" ht="12.75" customHeight="1">
      <c r="A55" s="170">
        <v>18</v>
      </c>
      <c r="B55" s="285" t="s">
        <v>174</v>
      </c>
      <c r="C55" s="170">
        <v>804</v>
      </c>
      <c r="D55" s="170">
        <v>804</v>
      </c>
      <c r="E55" s="170">
        <f t="shared" si="0"/>
        <v>0</v>
      </c>
      <c r="F55" s="187">
        <f t="shared" si="1"/>
        <v>0</v>
      </c>
      <c r="G55" s="29"/>
      <c r="H55" s="29"/>
    </row>
    <row r="56" spans="1:8" ht="12.75" customHeight="1">
      <c r="A56" s="170">
        <v>19</v>
      </c>
      <c r="B56" s="285" t="s">
        <v>175</v>
      </c>
      <c r="C56" s="170">
        <v>973</v>
      </c>
      <c r="D56" s="170">
        <v>973</v>
      </c>
      <c r="E56" s="170">
        <f t="shared" si="0"/>
        <v>0</v>
      </c>
      <c r="F56" s="187">
        <f t="shared" si="1"/>
        <v>0</v>
      </c>
      <c r="G56" s="29"/>
      <c r="H56" s="29"/>
    </row>
    <row r="57" spans="1:8" ht="12.75" customHeight="1">
      <c r="A57" s="170">
        <v>20</v>
      </c>
      <c r="B57" s="285" t="s">
        <v>176</v>
      </c>
      <c r="C57" s="170">
        <v>814</v>
      </c>
      <c r="D57" s="170">
        <v>814</v>
      </c>
      <c r="E57" s="170">
        <f t="shared" si="0"/>
        <v>0</v>
      </c>
      <c r="F57" s="187">
        <f t="shared" si="1"/>
        <v>0</v>
      </c>
      <c r="G57" s="29"/>
      <c r="H57" s="29"/>
    </row>
    <row r="58" spans="1:8" ht="12.75" customHeight="1">
      <c r="A58" s="170">
        <v>21</v>
      </c>
      <c r="B58" s="285" t="s">
        <v>177</v>
      </c>
      <c r="C58" s="170">
        <v>503</v>
      </c>
      <c r="D58" s="170">
        <v>503</v>
      </c>
      <c r="E58" s="170">
        <f t="shared" si="0"/>
        <v>0</v>
      </c>
      <c r="F58" s="187">
        <f t="shared" si="1"/>
        <v>0</v>
      </c>
      <c r="G58" s="29"/>
      <c r="H58" s="29"/>
    </row>
    <row r="59" spans="1:8" ht="12.75" customHeight="1">
      <c r="A59" s="170">
        <v>22</v>
      </c>
      <c r="B59" s="285" t="s">
        <v>178</v>
      </c>
      <c r="C59" s="170">
        <v>2004</v>
      </c>
      <c r="D59" s="170">
        <v>2004</v>
      </c>
      <c r="E59" s="170">
        <f t="shared" si="0"/>
        <v>0</v>
      </c>
      <c r="F59" s="187">
        <f t="shared" si="1"/>
        <v>0</v>
      </c>
      <c r="G59" s="29"/>
      <c r="H59" s="29"/>
    </row>
    <row r="60" spans="1:8" ht="12.75" customHeight="1">
      <c r="A60" s="170">
        <v>23</v>
      </c>
      <c r="B60" s="285" t="s">
        <v>179</v>
      </c>
      <c r="C60" s="170">
        <v>715</v>
      </c>
      <c r="D60" s="170">
        <v>715</v>
      </c>
      <c r="E60" s="170">
        <f t="shared" si="0"/>
        <v>0</v>
      </c>
      <c r="F60" s="187">
        <f t="shared" si="1"/>
        <v>0</v>
      </c>
      <c r="G60" s="29"/>
      <c r="H60" s="29"/>
    </row>
    <row r="61" spans="1:8" ht="12.75" customHeight="1">
      <c r="A61" s="170">
        <v>24</v>
      </c>
      <c r="B61" s="285" t="s">
        <v>180</v>
      </c>
      <c r="C61" s="170">
        <v>421</v>
      </c>
      <c r="D61" s="170">
        <v>421</v>
      </c>
      <c r="E61" s="170">
        <f t="shared" si="0"/>
        <v>0</v>
      </c>
      <c r="F61" s="187">
        <f t="shared" si="1"/>
        <v>0</v>
      </c>
      <c r="G61" s="29"/>
      <c r="H61" s="29"/>
    </row>
    <row r="62" spans="1:8" ht="12.75" customHeight="1">
      <c r="A62" s="170">
        <v>25</v>
      </c>
      <c r="B62" s="285" t="s">
        <v>181</v>
      </c>
      <c r="C62" s="170">
        <v>1385</v>
      </c>
      <c r="D62" s="170">
        <v>1385</v>
      </c>
      <c r="E62" s="170">
        <f t="shared" si="0"/>
        <v>0</v>
      </c>
      <c r="F62" s="187">
        <f t="shared" si="1"/>
        <v>0</v>
      </c>
      <c r="G62" s="29"/>
      <c r="H62" s="29"/>
    </row>
    <row r="63" spans="1:8" ht="12.75" customHeight="1">
      <c r="A63" s="170">
        <v>26</v>
      </c>
      <c r="B63" s="285" t="s">
        <v>182</v>
      </c>
      <c r="C63" s="170">
        <v>600</v>
      </c>
      <c r="D63" s="170">
        <v>600</v>
      </c>
      <c r="E63" s="170">
        <f t="shared" si="0"/>
        <v>0</v>
      </c>
      <c r="F63" s="187">
        <f t="shared" si="1"/>
        <v>0</v>
      </c>
      <c r="G63" s="29"/>
      <c r="H63" s="29"/>
    </row>
    <row r="64" spans="1:8" ht="12.75" customHeight="1">
      <c r="A64" s="170">
        <v>27</v>
      </c>
      <c r="B64" s="285" t="s">
        <v>183</v>
      </c>
      <c r="C64" s="170">
        <v>842</v>
      </c>
      <c r="D64" s="170">
        <v>842</v>
      </c>
      <c r="E64" s="170">
        <f t="shared" si="0"/>
        <v>0</v>
      </c>
      <c r="F64" s="187">
        <f t="shared" si="1"/>
        <v>0</v>
      </c>
      <c r="G64" s="29"/>
      <c r="H64" s="29"/>
    </row>
    <row r="65" spans="1:8" ht="12.75" customHeight="1">
      <c r="A65" s="170">
        <v>28</v>
      </c>
      <c r="B65" s="285" t="s">
        <v>184</v>
      </c>
      <c r="C65" s="170">
        <v>847</v>
      </c>
      <c r="D65" s="170">
        <v>847</v>
      </c>
      <c r="E65" s="170">
        <f t="shared" si="0"/>
        <v>0</v>
      </c>
      <c r="F65" s="187">
        <f t="shared" si="1"/>
        <v>0</v>
      </c>
      <c r="G65" s="29"/>
      <c r="H65" s="29"/>
    </row>
    <row r="66" spans="1:8" ht="12.75" customHeight="1">
      <c r="A66" s="170">
        <v>29</v>
      </c>
      <c r="B66" s="285" t="s">
        <v>185</v>
      </c>
      <c r="C66" s="170">
        <v>494</v>
      </c>
      <c r="D66" s="170">
        <v>494</v>
      </c>
      <c r="E66" s="170">
        <f t="shared" si="0"/>
        <v>0</v>
      </c>
      <c r="F66" s="187">
        <f t="shared" si="1"/>
        <v>0</v>
      </c>
      <c r="G66" s="29"/>
      <c r="H66" s="29"/>
    </row>
    <row r="67" spans="1:8" ht="12.75" customHeight="1">
      <c r="A67" s="170">
        <v>30</v>
      </c>
      <c r="B67" s="285" t="s">
        <v>186</v>
      </c>
      <c r="C67" s="170">
        <v>618</v>
      </c>
      <c r="D67" s="170">
        <v>618</v>
      </c>
      <c r="E67" s="170">
        <f t="shared" si="0"/>
        <v>0</v>
      </c>
      <c r="F67" s="187">
        <f t="shared" si="1"/>
        <v>0</v>
      </c>
      <c r="G67" s="29"/>
      <c r="H67" s="29"/>
    </row>
    <row r="68" spans="1:8" ht="12.75" customHeight="1">
      <c r="A68" s="170">
        <v>31</v>
      </c>
      <c r="B68" s="285" t="s">
        <v>187</v>
      </c>
      <c r="C68" s="170">
        <v>464</v>
      </c>
      <c r="D68" s="170">
        <v>464</v>
      </c>
      <c r="E68" s="170">
        <f t="shared" si="0"/>
        <v>0</v>
      </c>
      <c r="F68" s="187">
        <f t="shared" si="1"/>
        <v>0</v>
      </c>
      <c r="G68" s="29"/>
      <c r="H68" s="29"/>
    </row>
    <row r="69" spans="1:8" ht="12.75" customHeight="1">
      <c r="A69" s="170">
        <v>32</v>
      </c>
      <c r="B69" s="285" t="s">
        <v>188</v>
      </c>
      <c r="C69" s="170">
        <v>728</v>
      </c>
      <c r="D69" s="170">
        <v>728</v>
      </c>
      <c r="E69" s="170">
        <f t="shared" si="0"/>
        <v>0</v>
      </c>
      <c r="F69" s="187">
        <f t="shared" si="1"/>
        <v>0</v>
      </c>
      <c r="G69" s="29"/>
      <c r="H69" s="29"/>
    </row>
    <row r="70" spans="1:8" ht="12.75" customHeight="1">
      <c r="A70" s="170">
        <v>33</v>
      </c>
      <c r="B70" s="285" t="s">
        <v>189</v>
      </c>
      <c r="C70" s="170">
        <v>2384</v>
      </c>
      <c r="D70" s="170">
        <v>2384</v>
      </c>
      <c r="E70" s="170">
        <f t="shared" si="0"/>
        <v>0</v>
      </c>
      <c r="F70" s="187">
        <f t="shared" si="1"/>
        <v>0</v>
      </c>
      <c r="G70" s="29" t="s">
        <v>12</v>
      </c>
      <c r="H70" s="29"/>
    </row>
    <row r="71" spans="1:8" ht="17.25" customHeight="1">
      <c r="A71" s="286"/>
      <c r="B71" s="287" t="s">
        <v>27</v>
      </c>
      <c r="C71" s="288">
        <f>SUM(C38:C70)</f>
        <v>32079</v>
      </c>
      <c r="D71" s="288">
        <f>SUM(D38:D70)</f>
        <v>32079</v>
      </c>
      <c r="E71" s="289">
        <f t="shared" si="0"/>
        <v>0</v>
      </c>
      <c r="F71" s="290">
        <f t="shared" si="1"/>
        <v>0</v>
      </c>
      <c r="G71" s="29"/>
      <c r="H71" s="29"/>
    </row>
    <row r="72" spans="1:8" ht="12.75" customHeight="1">
      <c r="A72" s="23"/>
      <c r="B72" s="33"/>
      <c r="C72" s="34"/>
      <c r="D72" s="34"/>
      <c r="E72" s="34"/>
      <c r="F72" s="35"/>
      <c r="G72" s="29"/>
      <c r="H72" s="29"/>
    </row>
    <row r="73" spans="1:8" ht="12.75" customHeight="1">
      <c r="A73" s="326" t="s">
        <v>221</v>
      </c>
      <c r="B73" s="326"/>
      <c r="C73" s="326"/>
      <c r="D73" s="326"/>
      <c r="E73" s="326"/>
      <c r="F73" s="326"/>
      <c r="G73" s="326"/>
      <c r="H73" s="326"/>
    </row>
    <row r="74" spans="1:8" ht="45.75" customHeight="1">
      <c r="A74" s="14" t="s">
        <v>20</v>
      </c>
      <c r="B74" s="14" t="s">
        <v>21</v>
      </c>
      <c r="C74" s="14" t="s">
        <v>22</v>
      </c>
      <c r="D74" s="14" t="s">
        <v>23</v>
      </c>
      <c r="E74" s="27" t="s">
        <v>24</v>
      </c>
      <c r="F74" s="14" t="s">
        <v>25</v>
      </c>
      <c r="G74" s="29"/>
      <c r="H74" s="29"/>
    </row>
    <row r="75" spans="1:8" ht="12.75" customHeight="1">
      <c r="A75" s="14">
        <v>1</v>
      </c>
      <c r="B75" s="14">
        <v>2</v>
      </c>
      <c r="C75" s="14">
        <v>3</v>
      </c>
      <c r="D75" s="14">
        <v>4</v>
      </c>
      <c r="E75" s="14" t="s">
        <v>26</v>
      </c>
      <c r="F75" s="14">
        <v>6</v>
      </c>
      <c r="G75" s="29"/>
      <c r="H75" s="29"/>
    </row>
    <row r="76" spans="1:8" ht="12.75" customHeight="1">
      <c r="A76" s="170">
        <v>1</v>
      </c>
      <c r="B76" s="285" t="str">
        <f>B38</f>
        <v>Ajmer</v>
      </c>
      <c r="C76" s="170">
        <v>1156</v>
      </c>
      <c r="D76" s="170">
        <v>1156</v>
      </c>
      <c r="E76" s="170">
        <f>C76-D76</f>
        <v>0</v>
      </c>
      <c r="F76" s="187">
        <f>E76/C76</f>
        <v>0</v>
      </c>
      <c r="G76" s="29"/>
      <c r="H76" s="29"/>
    </row>
    <row r="77" spans="1:8" ht="12.75" customHeight="1">
      <c r="A77" s="170">
        <v>2</v>
      </c>
      <c r="B77" s="285" t="str">
        <f aca="true" t="shared" si="2" ref="B77:B108">B39</f>
        <v>Alwar</v>
      </c>
      <c r="C77" s="170">
        <v>1784</v>
      </c>
      <c r="D77" s="170">
        <v>1784</v>
      </c>
      <c r="E77" s="170">
        <f aca="true" t="shared" si="3" ref="E77:E109">C77-D77</f>
        <v>0</v>
      </c>
      <c r="F77" s="187">
        <f aca="true" t="shared" si="4" ref="F77:F109">E77/C77</f>
        <v>0</v>
      </c>
      <c r="G77" s="29"/>
      <c r="H77" s="29"/>
    </row>
    <row r="78" spans="1:8" ht="12.75" customHeight="1">
      <c r="A78" s="170">
        <v>3</v>
      </c>
      <c r="B78" s="285" t="str">
        <f t="shared" si="2"/>
        <v>Banswara</v>
      </c>
      <c r="C78" s="170">
        <v>934</v>
      </c>
      <c r="D78" s="170">
        <v>934</v>
      </c>
      <c r="E78" s="170">
        <f t="shared" si="3"/>
        <v>0</v>
      </c>
      <c r="F78" s="187">
        <f t="shared" si="4"/>
        <v>0</v>
      </c>
      <c r="G78" s="29"/>
      <c r="H78" s="29"/>
    </row>
    <row r="79" spans="1:8" ht="12.75" customHeight="1">
      <c r="A79" s="170">
        <v>4</v>
      </c>
      <c r="B79" s="285" t="str">
        <f t="shared" si="2"/>
        <v>Baran</v>
      </c>
      <c r="C79" s="170">
        <v>597</v>
      </c>
      <c r="D79" s="170">
        <v>597</v>
      </c>
      <c r="E79" s="170">
        <f t="shared" si="3"/>
        <v>0</v>
      </c>
      <c r="F79" s="187">
        <f t="shared" si="4"/>
        <v>0</v>
      </c>
      <c r="G79" s="29"/>
      <c r="H79" s="29"/>
    </row>
    <row r="80" spans="1:8" ht="12.75" customHeight="1">
      <c r="A80" s="170">
        <v>5</v>
      </c>
      <c r="B80" s="285" t="str">
        <f t="shared" si="2"/>
        <v>Barmer</v>
      </c>
      <c r="C80" s="170">
        <v>1877</v>
      </c>
      <c r="D80" s="170">
        <v>1877</v>
      </c>
      <c r="E80" s="170">
        <f t="shared" si="3"/>
        <v>0</v>
      </c>
      <c r="F80" s="187">
        <f t="shared" si="4"/>
        <v>0</v>
      </c>
      <c r="G80" s="29"/>
      <c r="H80" s="29"/>
    </row>
    <row r="81" spans="1:8" ht="12.75" customHeight="1">
      <c r="A81" s="170">
        <v>6</v>
      </c>
      <c r="B81" s="285" t="str">
        <f t="shared" si="2"/>
        <v>Bharatpur</v>
      </c>
      <c r="C81" s="170">
        <v>1110</v>
      </c>
      <c r="D81" s="170">
        <v>1110</v>
      </c>
      <c r="E81" s="170">
        <f t="shared" si="3"/>
        <v>0</v>
      </c>
      <c r="F81" s="187">
        <f t="shared" si="4"/>
        <v>0</v>
      </c>
      <c r="G81" s="29"/>
      <c r="H81" s="29"/>
    </row>
    <row r="82" spans="1:8" ht="12.75" customHeight="1">
      <c r="A82" s="170">
        <v>7</v>
      </c>
      <c r="B82" s="285" t="str">
        <f t="shared" si="2"/>
        <v>Bhilwara</v>
      </c>
      <c r="C82" s="170">
        <v>1488</v>
      </c>
      <c r="D82" s="170">
        <v>1488</v>
      </c>
      <c r="E82" s="170">
        <f t="shared" si="3"/>
        <v>0</v>
      </c>
      <c r="F82" s="187">
        <f t="shared" si="4"/>
        <v>0</v>
      </c>
      <c r="G82" s="29"/>
      <c r="H82" s="29"/>
    </row>
    <row r="83" spans="1:8" ht="12.75" customHeight="1">
      <c r="A83" s="170">
        <v>8</v>
      </c>
      <c r="B83" s="285" t="str">
        <f t="shared" si="2"/>
        <v>Bikaner</v>
      </c>
      <c r="C83" s="170">
        <v>801</v>
      </c>
      <c r="D83" s="170">
        <v>801</v>
      </c>
      <c r="E83" s="170">
        <f t="shared" si="3"/>
        <v>0</v>
      </c>
      <c r="F83" s="187">
        <f t="shared" si="4"/>
        <v>0</v>
      </c>
      <c r="G83" s="29"/>
      <c r="H83" s="29"/>
    </row>
    <row r="84" spans="1:8" ht="12.75" customHeight="1">
      <c r="A84" s="170">
        <v>9</v>
      </c>
      <c r="B84" s="285" t="str">
        <f t="shared" si="2"/>
        <v>Bundi</v>
      </c>
      <c r="C84" s="170">
        <v>636</v>
      </c>
      <c r="D84" s="170">
        <v>636</v>
      </c>
      <c r="E84" s="170">
        <f t="shared" si="3"/>
        <v>0</v>
      </c>
      <c r="F84" s="187">
        <f t="shared" si="4"/>
        <v>0</v>
      </c>
      <c r="G84" s="29"/>
      <c r="H84" s="29"/>
    </row>
    <row r="85" spans="1:8" ht="12.75" customHeight="1">
      <c r="A85" s="170">
        <v>10</v>
      </c>
      <c r="B85" s="285" t="str">
        <f t="shared" si="2"/>
        <v>Chittorgarh</v>
      </c>
      <c r="C85" s="170">
        <v>1027</v>
      </c>
      <c r="D85" s="170">
        <v>1027</v>
      </c>
      <c r="E85" s="170">
        <f t="shared" si="3"/>
        <v>0</v>
      </c>
      <c r="F85" s="187">
        <f t="shared" si="4"/>
        <v>0</v>
      </c>
      <c r="G85" s="29"/>
      <c r="H85" s="29"/>
    </row>
    <row r="86" spans="1:8" ht="12.75" customHeight="1">
      <c r="A86" s="170">
        <v>11</v>
      </c>
      <c r="B86" s="285" t="str">
        <f t="shared" si="2"/>
        <v>Churu</v>
      </c>
      <c r="C86" s="170">
        <v>1011</v>
      </c>
      <c r="D86" s="170">
        <v>1011</v>
      </c>
      <c r="E86" s="170">
        <f t="shared" si="3"/>
        <v>0</v>
      </c>
      <c r="F86" s="187">
        <f t="shared" si="4"/>
        <v>0</v>
      </c>
      <c r="G86" s="29"/>
      <c r="H86" s="29"/>
    </row>
    <row r="87" spans="1:8" ht="12.75" customHeight="1">
      <c r="A87" s="170">
        <v>12</v>
      </c>
      <c r="B87" s="285" t="str">
        <f t="shared" si="2"/>
        <v>Dausa</v>
      </c>
      <c r="C87" s="170">
        <v>817</v>
      </c>
      <c r="D87" s="170">
        <v>817</v>
      </c>
      <c r="E87" s="170">
        <f t="shared" si="3"/>
        <v>0</v>
      </c>
      <c r="F87" s="187">
        <f t="shared" si="4"/>
        <v>0</v>
      </c>
      <c r="G87" s="29"/>
      <c r="H87" s="29"/>
    </row>
    <row r="88" spans="1:8" ht="12.75" customHeight="1">
      <c r="A88" s="170">
        <v>13</v>
      </c>
      <c r="B88" s="285" t="str">
        <f t="shared" si="2"/>
        <v>Dholpur</v>
      </c>
      <c r="C88" s="170">
        <v>569</v>
      </c>
      <c r="D88" s="170">
        <v>569</v>
      </c>
      <c r="E88" s="170">
        <f t="shared" si="3"/>
        <v>0</v>
      </c>
      <c r="F88" s="187">
        <f t="shared" si="4"/>
        <v>0</v>
      </c>
      <c r="G88" s="29"/>
      <c r="H88" s="29"/>
    </row>
    <row r="89" spans="1:8" ht="12.75" customHeight="1">
      <c r="A89" s="170">
        <v>14</v>
      </c>
      <c r="B89" s="285" t="str">
        <f t="shared" si="2"/>
        <v>Dungarpur</v>
      </c>
      <c r="C89" s="170">
        <v>725</v>
      </c>
      <c r="D89" s="170">
        <v>725</v>
      </c>
      <c r="E89" s="170">
        <f t="shared" si="3"/>
        <v>0</v>
      </c>
      <c r="F89" s="187">
        <f t="shared" si="4"/>
        <v>0</v>
      </c>
      <c r="G89" s="29"/>
      <c r="H89" s="29"/>
    </row>
    <row r="90" spans="1:8" ht="12.75" customHeight="1">
      <c r="A90" s="170">
        <v>15</v>
      </c>
      <c r="B90" s="285" t="str">
        <f t="shared" si="2"/>
        <v>Ganganagar</v>
      </c>
      <c r="C90" s="170">
        <v>1035</v>
      </c>
      <c r="D90" s="170">
        <v>1035</v>
      </c>
      <c r="E90" s="170">
        <f t="shared" si="3"/>
        <v>0</v>
      </c>
      <c r="F90" s="187">
        <f t="shared" si="4"/>
        <v>0</v>
      </c>
      <c r="G90" s="29"/>
      <c r="H90" s="29"/>
    </row>
    <row r="91" spans="1:8" ht="12.75" customHeight="1">
      <c r="A91" s="170">
        <v>16</v>
      </c>
      <c r="B91" s="285" t="str">
        <f t="shared" si="2"/>
        <v>Hanumangarh</v>
      </c>
      <c r="C91" s="170">
        <v>766</v>
      </c>
      <c r="D91" s="170">
        <v>766</v>
      </c>
      <c r="E91" s="170">
        <f t="shared" si="3"/>
        <v>0</v>
      </c>
      <c r="F91" s="187">
        <f t="shared" si="4"/>
        <v>0</v>
      </c>
      <c r="G91" s="29"/>
      <c r="H91" s="29"/>
    </row>
    <row r="92" spans="1:8" ht="12.75" customHeight="1">
      <c r="A92" s="170">
        <v>17</v>
      </c>
      <c r="B92" s="285" t="str">
        <f t="shared" si="2"/>
        <v>Jaipur</v>
      </c>
      <c r="C92" s="170">
        <v>1939</v>
      </c>
      <c r="D92" s="170">
        <v>1939</v>
      </c>
      <c r="E92" s="170">
        <f t="shared" si="3"/>
        <v>0</v>
      </c>
      <c r="F92" s="187">
        <f t="shared" si="4"/>
        <v>0</v>
      </c>
      <c r="G92" s="29"/>
      <c r="H92" s="29"/>
    </row>
    <row r="93" spans="1:8" ht="12.75" customHeight="1">
      <c r="A93" s="170">
        <v>18</v>
      </c>
      <c r="B93" s="285" t="str">
        <f t="shared" si="2"/>
        <v>Jaiselmer</v>
      </c>
      <c r="C93" s="170">
        <v>473</v>
      </c>
      <c r="D93" s="170">
        <v>473</v>
      </c>
      <c r="E93" s="170">
        <f t="shared" si="3"/>
        <v>0</v>
      </c>
      <c r="F93" s="187">
        <f t="shared" si="4"/>
        <v>0</v>
      </c>
      <c r="G93" s="29"/>
      <c r="H93" s="29"/>
    </row>
    <row r="94" spans="1:8" ht="12.75" customHeight="1">
      <c r="A94" s="170">
        <v>19</v>
      </c>
      <c r="B94" s="285" t="str">
        <f t="shared" si="2"/>
        <v>Jalore</v>
      </c>
      <c r="C94" s="170">
        <v>910</v>
      </c>
      <c r="D94" s="170">
        <v>910</v>
      </c>
      <c r="E94" s="170">
        <f t="shared" si="3"/>
        <v>0</v>
      </c>
      <c r="F94" s="187">
        <f t="shared" si="4"/>
        <v>0</v>
      </c>
      <c r="G94" s="29"/>
      <c r="H94" s="29"/>
    </row>
    <row r="95" spans="1:8" ht="12.75" customHeight="1">
      <c r="A95" s="170">
        <v>20</v>
      </c>
      <c r="B95" s="285" t="str">
        <f t="shared" si="2"/>
        <v>Jhalawar</v>
      </c>
      <c r="C95" s="170">
        <v>927</v>
      </c>
      <c r="D95" s="170">
        <v>927</v>
      </c>
      <c r="E95" s="170">
        <f t="shared" si="3"/>
        <v>0</v>
      </c>
      <c r="F95" s="187">
        <f t="shared" si="4"/>
        <v>0</v>
      </c>
      <c r="G95" s="29"/>
      <c r="H95" s="29"/>
    </row>
    <row r="96" spans="1:8" ht="12.75" customHeight="1">
      <c r="A96" s="170">
        <v>21</v>
      </c>
      <c r="B96" s="285" t="str">
        <f t="shared" si="2"/>
        <v>Jhunjhunu</v>
      </c>
      <c r="C96" s="170">
        <v>1037</v>
      </c>
      <c r="D96" s="170">
        <v>1037</v>
      </c>
      <c r="E96" s="170">
        <f t="shared" si="3"/>
        <v>0</v>
      </c>
      <c r="F96" s="187">
        <f t="shared" si="4"/>
        <v>0</v>
      </c>
      <c r="G96" s="29"/>
      <c r="H96" s="29"/>
    </row>
    <row r="97" spans="1:8" ht="12.75" customHeight="1">
      <c r="A97" s="170">
        <v>22</v>
      </c>
      <c r="B97" s="285" t="str">
        <f t="shared" si="2"/>
        <v>Jodhpur</v>
      </c>
      <c r="C97" s="170">
        <v>1508</v>
      </c>
      <c r="D97" s="170">
        <v>1508</v>
      </c>
      <c r="E97" s="170">
        <f t="shared" si="3"/>
        <v>0</v>
      </c>
      <c r="F97" s="187">
        <f t="shared" si="4"/>
        <v>0</v>
      </c>
      <c r="G97" s="29"/>
      <c r="H97" s="29"/>
    </row>
    <row r="98" spans="1:8" ht="12.75" customHeight="1">
      <c r="A98" s="170">
        <v>23</v>
      </c>
      <c r="B98" s="285" t="str">
        <f t="shared" si="2"/>
        <v>Karauli</v>
      </c>
      <c r="C98" s="170">
        <v>689</v>
      </c>
      <c r="D98" s="170">
        <v>689</v>
      </c>
      <c r="E98" s="170">
        <f t="shared" si="3"/>
        <v>0</v>
      </c>
      <c r="F98" s="187">
        <f t="shared" si="4"/>
        <v>0</v>
      </c>
      <c r="G98" s="29"/>
      <c r="H98" s="29"/>
    </row>
    <row r="99" spans="1:8" ht="12.75" customHeight="1">
      <c r="A99" s="170">
        <v>24</v>
      </c>
      <c r="B99" s="285" t="str">
        <f t="shared" si="2"/>
        <v>Kota</v>
      </c>
      <c r="C99" s="170">
        <v>721</v>
      </c>
      <c r="D99" s="170">
        <v>721</v>
      </c>
      <c r="E99" s="170">
        <f t="shared" si="3"/>
        <v>0</v>
      </c>
      <c r="F99" s="187">
        <f t="shared" si="4"/>
        <v>0</v>
      </c>
      <c r="G99" s="29"/>
      <c r="H99" s="29"/>
    </row>
    <row r="100" spans="1:8" ht="12.75" customHeight="1">
      <c r="A100" s="170">
        <v>25</v>
      </c>
      <c r="B100" s="285" t="str">
        <f t="shared" si="2"/>
        <v>Nagaur</v>
      </c>
      <c r="C100" s="170">
        <v>1717</v>
      </c>
      <c r="D100" s="170">
        <v>1717</v>
      </c>
      <c r="E100" s="170">
        <f t="shared" si="3"/>
        <v>0</v>
      </c>
      <c r="F100" s="187">
        <f t="shared" si="4"/>
        <v>0</v>
      </c>
      <c r="G100" s="29"/>
      <c r="H100" s="29"/>
    </row>
    <row r="101" spans="1:8" ht="12.75" customHeight="1">
      <c r="A101" s="170">
        <v>26</v>
      </c>
      <c r="B101" s="285" t="str">
        <f t="shared" si="2"/>
        <v>Pali</v>
      </c>
      <c r="C101" s="170">
        <v>1200</v>
      </c>
      <c r="D101" s="170">
        <v>1200</v>
      </c>
      <c r="E101" s="170">
        <f t="shared" si="3"/>
        <v>0</v>
      </c>
      <c r="F101" s="187">
        <f t="shared" si="4"/>
        <v>0</v>
      </c>
      <c r="G101" s="29"/>
      <c r="H101" s="29"/>
    </row>
    <row r="102" spans="1:8" ht="12.75" customHeight="1">
      <c r="A102" s="170">
        <v>27</v>
      </c>
      <c r="B102" s="285" t="str">
        <f t="shared" si="2"/>
        <v>Partapgarh</v>
      </c>
      <c r="C102" s="170">
        <v>514</v>
      </c>
      <c r="D102" s="170">
        <v>514</v>
      </c>
      <c r="E102" s="170">
        <f t="shared" si="3"/>
        <v>0</v>
      </c>
      <c r="F102" s="187">
        <f t="shared" si="4"/>
        <v>0</v>
      </c>
      <c r="G102" s="29"/>
      <c r="H102" s="29"/>
    </row>
    <row r="103" spans="1:8" ht="12.75" customHeight="1">
      <c r="A103" s="170">
        <v>28</v>
      </c>
      <c r="B103" s="285" t="str">
        <f t="shared" si="2"/>
        <v>Rajsamand</v>
      </c>
      <c r="C103" s="170">
        <v>831</v>
      </c>
      <c r="D103" s="170">
        <v>831</v>
      </c>
      <c r="E103" s="170">
        <f t="shared" si="3"/>
        <v>0</v>
      </c>
      <c r="F103" s="187">
        <f t="shared" si="4"/>
        <v>0</v>
      </c>
      <c r="G103" s="29"/>
      <c r="H103" s="29"/>
    </row>
    <row r="104" spans="1:8" ht="12.75" customHeight="1">
      <c r="A104" s="170">
        <v>29</v>
      </c>
      <c r="B104" s="285" t="str">
        <f t="shared" si="2"/>
        <v>S.Madhopur</v>
      </c>
      <c r="C104" s="170">
        <v>605</v>
      </c>
      <c r="D104" s="170">
        <v>605</v>
      </c>
      <c r="E104" s="170">
        <f t="shared" si="3"/>
        <v>0</v>
      </c>
      <c r="F104" s="187">
        <f t="shared" si="4"/>
        <v>0</v>
      </c>
      <c r="G104" s="29"/>
      <c r="H104" s="29"/>
    </row>
    <row r="105" spans="1:8" ht="12.75" customHeight="1">
      <c r="A105" s="170">
        <v>30</v>
      </c>
      <c r="B105" s="285" t="str">
        <f t="shared" si="2"/>
        <v>Sikar</v>
      </c>
      <c r="C105" s="170">
        <v>1311</v>
      </c>
      <c r="D105" s="170">
        <v>1311</v>
      </c>
      <c r="E105" s="170">
        <f t="shared" si="3"/>
        <v>0</v>
      </c>
      <c r="F105" s="187">
        <f t="shared" si="4"/>
        <v>0</v>
      </c>
      <c r="G105" s="29"/>
      <c r="H105" s="29"/>
    </row>
    <row r="106" spans="1:8" ht="12.75" customHeight="1">
      <c r="A106" s="170">
        <v>31</v>
      </c>
      <c r="B106" s="285" t="str">
        <f t="shared" si="2"/>
        <v>Sirohi</v>
      </c>
      <c r="C106" s="170">
        <v>464</v>
      </c>
      <c r="D106" s="170">
        <v>464</v>
      </c>
      <c r="E106" s="170">
        <f t="shared" si="3"/>
        <v>0</v>
      </c>
      <c r="F106" s="187">
        <f t="shared" si="4"/>
        <v>0</v>
      </c>
      <c r="G106" s="29"/>
      <c r="H106" s="29"/>
    </row>
    <row r="107" spans="1:8" ht="12.75" customHeight="1">
      <c r="A107" s="170">
        <v>32</v>
      </c>
      <c r="B107" s="285" t="str">
        <f t="shared" si="2"/>
        <v>Tonk</v>
      </c>
      <c r="C107" s="170">
        <v>841</v>
      </c>
      <c r="D107" s="170">
        <v>841</v>
      </c>
      <c r="E107" s="170">
        <f t="shared" si="3"/>
        <v>0</v>
      </c>
      <c r="F107" s="187">
        <f t="shared" si="4"/>
        <v>0</v>
      </c>
      <c r="G107" s="29"/>
      <c r="H107" s="29"/>
    </row>
    <row r="108" spans="1:8" ht="12.75" customHeight="1">
      <c r="A108" s="170">
        <v>33</v>
      </c>
      <c r="B108" s="285" t="str">
        <f t="shared" si="2"/>
        <v>Udaipur</v>
      </c>
      <c r="C108" s="170">
        <v>1514</v>
      </c>
      <c r="D108" s="170">
        <v>1514</v>
      </c>
      <c r="E108" s="170">
        <f t="shared" si="3"/>
        <v>0</v>
      </c>
      <c r="F108" s="187">
        <f t="shared" si="4"/>
        <v>0</v>
      </c>
      <c r="G108" s="29"/>
      <c r="H108" s="29"/>
    </row>
    <row r="109" spans="1:8" ht="12.75" customHeight="1">
      <c r="A109" s="286"/>
      <c r="B109" s="287" t="s">
        <v>27</v>
      </c>
      <c r="C109" s="289">
        <f>SUM(C76:C108)</f>
        <v>33534</v>
      </c>
      <c r="D109" s="289">
        <f>SUM(D76:D108)</f>
        <v>33534</v>
      </c>
      <c r="E109" s="289">
        <f t="shared" si="3"/>
        <v>0</v>
      </c>
      <c r="F109" s="290">
        <f t="shared" si="4"/>
        <v>0</v>
      </c>
      <c r="G109" s="29"/>
      <c r="H109" s="29"/>
    </row>
    <row r="110" spans="1:8" ht="12.75" customHeight="1">
      <c r="A110" s="37"/>
      <c r="B110" s="2"/>
      <c r="C110" s="34"/>
      <c r="D110" s="34"/>
      <c r="E110" s="38"/>
      <c r="F110" s="39"/>
      <c r="G110" s="29"/>
      <c r="H110" s="29"/>
    </row>
    <row r="111" spans="1:8" ht="12.75" customHeight="1">
      <c r="A111" s="37"/>
      <c r="B111" s="2"/>
      <c r="C111" s="34"/>
      <c r="D111" s="34"/>
      <c r="E111" s="38"/>
      <c r="F111" s="39"/>
      <c r="G111" s="29"/>
      <c r="H111" s="29"/>
    </row>
    <row r="112" spans="1:8" ht="12.75" customHeight="1">
      <c r="A112" s="326" t="s">
        <v>222</v>
      </c>
      <c r="B112" s="326"/>
      <c r="C112" s="326"/>
      <c r="D112" s="326"/>
      <c r="E112" s="326"/>
      <c r="F112" s="326"/>
      <c r="G112" s="326"/>
      <c r="H112" s="326"/>
    </row>
    <row r="113" spans="1:8" ht="45.75" customHeight="1">
      <c r="A113" s="14" t="s">
        <v>20</v>
      </c>
      <c r="B113" s="14" t="s">
        <v>21</v>
      </c>
      <c r="C113" s="14" t="s">
        <v>22</v>
      </c>
      <c r="D113" s="14" t="s">
        <v>23</v>
      </c>
      <c r="E113" s="27" t="s">
        <v>24</v>
      </c>
      <c r="F113" s="14" t="s">
        <v>25</v>
      </c>
      <c r="G113" s="29"/>
      <c r="H113" s="29"/>
    </row>
    <row r="114" spans="1:8" ht="15" customHeight="1">
      <c r="A114" s="14">
        <v>1</v>
      </c>
      <c r="B114" s="14">
        <v>2</v>
      </c>
      <c r="C114" s="14">
        <v>3</v>
      </c>
      <c r="D114" s="14">
        <v>4</v>
      </c>
      <c r="E114" s="14" t="s">
        <v>26</v>
      </c>
      <c r="F114" s="14">
        <v>6</v>
      </c>
      <c r="G114" s="29"/>
      <c r="H114" s="29"/>
    </row>
    <row r="115" spans="1:8" ht="12.75" customHeight="1">
      <c r="A115" s="16">
        <v>1</v>
      </c>
      <c r="B115" s="285" t="str">
        <f>B38</f>
        <v>Ajmer</v>
      </c>
      <c r="C115" s="16">
        <v>8</v>
      </c>
      <c r="D115" s="16">
        <v>8</v>
      </c>
      <c r="E115" s="170">
        <f>C115-D115</f>
        <v>0</v>
      </c>
      <c r="F115" s="133">
        <f>E115/C115</f>
        <v>0</v>
      </c>
      <c r="G115" s="29"/>
      <c r="H115" s="29"/>
    </row>
    <row r="116" spans="1:8" ht="12.75" customHeight="1">
      <c r="A116" s="16">
        <v>2</v>
      </c>
      <c r="B116" s="285" t="str">
        <f aca="true" t="shared" si="5" ref="B116:B147">B39</f>
        <v>Alwar</v>
      </c>
      <c r="C116" s="16">
        <v>19</v>
      </c>
      <c r="D116" s="16">
        <v>19</v>
      </c>
      <c r="E116" s="170">
        <f aca="true" t="shared" si="6" ref="E116:E131">C116-D116</f>
        <v>0</v>
      </c>
      <c r="F116" s="133">
        <f aca="true" t="shared" si="7" ref="F116:F131">E116/C116</f>
        <v>0</v>
      </c>
      <c r="G116" s="29"/>
      <c r="H116" s="29"/>
    </row>
    <row r="117" spans="1:8" ht="12.75" customHeight="1">
      <c r="A117" s="16">
        <v>3</v>
      </c>
      <c r="B117" s="285" t="str">
        <f t="shared" si="5"/>
        <v>Banswara</v>
      </c>
      <c r="C117" s="16">
        <v>6</v>
      </c>
      <c r="D117" s="16">
        <v>6</v>
      </c>
      <c r="E117" s="170">
        <f t="shared" si="6"/>
        <v>0</v>
      </c>
      <c r="F117" s="133">
        <f t="shared" si="7"/>
        <v>0</v>
      </c>
      <c r="G117" s="29"/>
      <c r="H117" s="29"/>
    </row>
    <row r="118" spans="1:8" ht="12.75" customHeight="1">
      <c r="A118" s="16">
        <v>4</v>
      </c>
      <c r="B118" s="285" t="str">
        <f t="shared" si="5"/>
        <v>Baran</v>
      </c>
      <c r="C118" s="16">
        <v>95</v>
      </c>
      <c r="D118" s="16">
        <v>95</v>
      </c>
      <c r="E118" s="170">
        <f t="shared" si="6"/>
        <v>0</v>
      </c>
      <c r="F118" s="133">
        <f t="shared" si="7"/>
        <v>0</v>
      </c>
      <c r="G118" s="29"/>
      <c r="H118" s="29"/>
    </row>
    <row r="119" spans="1:8" ht="12.75" customHeight="1">
      <c r="A119" s="16">
        <v>5</v>
      </c>
      <c r="B119" s="285" t="str">
        <f t="shared" si="5"/>
        <v>Barmer</v>
      </c>
      <c r="C119" s="16">
        <v>8</v>
      </c>
      <c r="D119" s="16">
        <v>8</v>
      </c>
      <c r="E119" s="170">
        <f t="shared" si="6"/>
        <v>0</v>
      </c>
      <c r="F119" s="133">
        <f t="shared" si="7"/>
        <v>0</v>
      </c>
      <c r="G119" s="29"/>
      <c r="H119" s="29"/>
    </row>
    <row r="120" spans="1:8" ht="12.75" customHeight="1">
      <c r="A120" s="16">
        <v>6</v>
      </c>
      <c r="B120" s="285" t="str">
        <f t="shared" si="5"/>
        <v>Bharatpur</v>
      </c>
      <c r="C120" s="16">
        <v>3</v>
      </c>
      <c r="D120" s="16">
        <v>3</v>
      </c>
      <c r="E120" s="170">
        <f t="shared" si="6"/>
        <v>0</v>
      </c>
      <c r="F120" s="133">
        <f t="shared" si="7"/>
        <v>0</v>
      </c>
      <c r="G120" s="29"/>
      <c r="H120" s="29"/>
    </row>
    <row r="121" spans="1:8" ht="12.75" customHeight="1">
      <c r="A121" s="16">
        <v>7</v>
      </c>
      <c r="B121" s="285" t="str">
        <f t="shared" si="5"/>
        <v>Bhilwara</v>
      </c>
      <c r="C121" s="16">
        <v>9</v>
      </c>
      <c r="D121" s="16">
        <v>9</v>
      </c>
      <c r="E121" s="170">
        <f t="shared" si="6"/>
        <v>0</v>
      </c>
      <c r="F121" s="133">
        <f t="shared" si="7"/>
        <v>0</v>
      </c>
      <c r="G121" s="29"/>
      <c r="H121" s="29"/>
    </row>
    <row r="122" spans="1:8" ht="12.75" customHeight="1">
      <c r="A122" s="16">
        <v>8</v>
      </c>
      <c r="B122" s="285" t="str">
        <f t="shared" si="5"/>
        <v>Bikaner</v>
      </c>
      <c r="C122" s="16">
        <v>65</v>
      </c>
      <c r="D122" s="16">
        <v>65</v>
      </c>
      <c r="E122" s="170">
        <f t="shared" si="6"/>
        <v>0</v>
      </c>
      <c r="F122" s="133">
        <f t="shared" si="7"/>
        <v>0</v>
      </c>
      <c r="G122" s="29"/>
      <c r="H122" s="29"/>
    </row>
    <row r="123" spans="1:8" ht="12.75" customHeight="1">
      <c r="A123" s="16">
        <v>9</v>
      </c>
      <c r="B123" s="285" t="str">
        <f t="shared" si="5"/>
        <v>Bundi</v>
      </c>
      <c r="C123" s="16">
        <v>5</v>
      </c>
      <c r="D123" s="16">
        <v>5</v>
      </c>
      <c r="E123" s="170">
        <f t="shared" si="6"/>
        <v>0</v>
      </c>
      <c r="F123" s="133">
        <f t="shared" si="7"/>
        <v>0</v>
      </c>
      <c r="G123" s="29"/>
      <c r="H123" s="29"/>
    </row>
    <row r="124" spans="1:8" ht="12.75" customHeight="1">
      <c r="A124" s="16">
        <v>10</v>
      </c>
      <c r="B124" s="285" t="str">
        <f t="shared" si="5"/>
        <v>Chittorgarh</v>
      </c>
      <c r="C124" s="16">
        <v>18</v>
      </c>
      <c r="D124" s="16">
        <v>18</v>
      </c>
      <c r="E124" s="170">
        <f t="shared" si="6"/>
        <v>0</v>
      </c>
      <c r="F124" s="133">
        <f t="shared" si="7"/>
        <v>0</v>
      </c>
      <c r="G124" s="29"/>
      <c r="H124" s="29"/>
    </row>
    <row r="125" spans="1:8" ht="12.75" customHeight="1">
      <c r="A125" s="16">
        <v>11</v>
      </c>
      <c r="B125" s="285" t="str">
        <f t="shared" si="5"/>
        <v>Churu</v>
      </c>
      <c r="C125" s="16">
        <v>16</v>
      </c>
      <c r="D125" s="16">
        <v>16</v>
      </c>
      <c r="E125" s="170">
        <f t="shared" si="6"/>
        <v>0</v>
      </c>
      <c r="F125" s="133">
        <f t="shared" si="7"/>
        <v>0</v>
      </c>
      <c r="G125" s="29"/>
      <c r="H125" s="29"/>
    </row>
    <row r="126" spans="1:8" ht="12.75" customHeight="1">
      <c r="A126" s="16">
        <v>12</v>
      </c>
      <c r="B126" s="285" t="str">
        <f t="shared" si="5"/>
        <v>Dausa</v>
      </c>
      <c r="C126" s="16">
        <v>12</v>
      </c>
      <c r="D126" s="16">
        <v>12</v>
      </c>
      <c r="E126" s="170">
        <f t="shared" si="6"/>
        <v>0</v>
      </c>
      <c r="F126" s="133">
        <f t="shared" si="7"/>
        <v>0</v>
      </c>
      <c r="G126" s="29"/>
      <c r="H126" s="29"/>
    </row>
    <row r="127" spans="1:8" ht="12.75" customHeight="1">
      <c r="A127" s="16">
        <v>13</v>
      </c>
      <c r="B127" s="285" t="str">
        <f t="shared" si="5"/>
        <v>Dholpur</v>
      </c>
      <c r="C127" s="16">
        <v>7</v>
      </c>
      <c r="D127" s="16">
        <v>7</v>
      </c>
      <c r="E127" s="170">
        <f t="shared" si="6"/>
        <v>0</v>
      </c>
      <c r="F127" s="133">
        <f t="shared" si="7"/>
        <v>0</v>
      </c>
      <c r="G127" s="29"/>
      <c r="H127" s="29"/>
    </row>
    <row r="128" spans="1:8" ht="12.75" customHeight="1">
      <c r="A128" s="16">
        <v>14</v>
      </c>
      <c r="B128" s="285" t="str">
        <f t="shared" si="5"/>
        <v>Dungarpur</v>
      </c>
      <c r="C128" s="16">
        <v>87</v>
      </c>
      <c r="D128" s="16">
        <v>87</v>
      </c>
      <c r="E128" s="170">
        <f t="shared" si="6"/>
        <v>0</v>
      </c>
      <c r="F128" s="133">
        <f t="shared" si="7"/>
        <v>0</v>
      </c>
      <c r="G128" s="29"/>
      <c r="H128" s="29"/>
    </row>
    <row r="129" spans="1:8" ht="12.75" customHeight="1">
      <c r="A129" s="16">
        <v>15</v>
      </c>
      <c r="B129" s="285" t="str">
        <f t="shared" si="5"/>
        <v>Ganganagar</v>
      </c>
      <c r="C129" s="16">
        <v>8</v>
      </c>
      <c r="D129" s="16">
        <v>8</v>
      </c>
      <c r="E129" s="170">
        <f t="shared" si="6"/>
        <v>0</v>
      </c>
      <c r="F129" s="133">
        <f t="shared" si="7"/>
        <v>0</v>
      </c>
      <c r="G129" s="29"/>
      <c r="H129" s="29"/>
    </row>
    <row r="130" spans="1:8" ht="12.75" customHeight="1">
      <c r="A130" s="16">
        <v>16</v>
      </c>
      <c r="B130" s="285" t="str">
        <f t="shared" si="5"/>
        <v>Hanumangarh</v>
      </c>
      <c r="C130" s="16">
        <v>2</v>
      </c>
      <c r="D130" s="16">
        <v>2</v>
      </c>
      <c r="E130" s="170">
        <f t="shared" si="6"/>
        <v>0</v>
      </c>
      <c r="F130" s="133">
        <f t="shared" si="7"/>
        <v>0</v>
      </c>
      <c r="G130" s="29"/>
      <c r="H130" s="29"/>
    </row>
    <row r="131" spans="1:8" ht="12.75" customHeight="1">
      <c r="A131" s="16">
        <v>17</v>
      </c>
      <c r="B131" s="285" t="str">
        <f t="shared" si="5"/>
        <v>Jaipur</v>
      </c>
      <c r="C131" s="16">
        <v>248</v>
      </c>
      <c r="D131" s="16">
        <v>248</v>
      </c>
      <c r="E131" s="170">
        <f t="shared" si="6"/>
        <v>0</v>
      </c>
      <c r="F131" s="133">
        <f t="shared" si="7"/>
        <v>0</v>
      </c>
      <c r="G131" s="29"/>
      <c r="H131" s="29"/>
    </row>
    <row r="132" spans="1:8" ht="12.75" customHeight="1">
      <c r="A132" s="16">
        <v>18</v>
      </c>
      <c r="B132" s="285" t="str">
        <f t="shared" si="5"/>
        <v>Jaiselmer</v>
      </c>
      <c r="C132" s="16">
        <v>3</v>
      </c>
      <c r="D132" s="16">
        <v>3</v>
      </c>
      <c r="E132" s="170">
        <f>C132-D132</f>
        <v>0</v>
      </c>
      <c r="F132" s="133">
        <f>E132/C132</f>
        <v>0</v>
      </c>
      <c r="G132" s="29"/>
      <c r="H132" s="29"/>
    </row>
    <row r="133" spans="1:8" ht="12.75" customHeight="1">
      <c r="A133" s="16">
        <v>19</v>
      </c>
      <c r="B133" s="285" t="str">
        <f t="shared" si="5"/>
        <v>Jalore</v>
      </c>
      <c r="C133" s="170">
        <v>2</v>
      </c>
      <c r="D133" s="170">
        <v>2</v>
      </c>
      <c r="E133" s="170">
        <f aca="true" t="shared" si="8" ref="E133:E147">C133-D133</f>
        <v>0</v>
      </c>
      <c r="F133" s="187">
        <f aca="true" t="shared" si="9" ref="F133:F147">E133/C133</f>
        <v>0</v>
      </c>
      <c r="G133" s="29"/>
      <c r="H133" s="29"/>
    </row>
    <row r="134" spans="1:8" ht="12.75" customHeight="1">
      <c r="A134" s="16">
        <v>20</v>
      </c>
      <c r="B134" s="285" t="str">
        <f t="shared" si="5"/>
        <v>Jhalawar</v>
      </c>
      <c r="C134" s="170">
        <v>7</v>
      </c>
      <c r="D134" s="170">
        <v>7</v>
      </c>
      <c r="E134" s="170">
        <f t="shared" si="8"/>
        <v>0</v>
      </c>
      <c r="F134" s="187">
        <f t="shared" si="9"/>
        <v>0</v>
      </c>
      <c r="G134" s="29"/>
      <c r="H134" s="29"/>
    </row>
    <row r="135" spans="1:8" ht="12.75" customHeight="1">
      <c r="A135" s="16">
        <v>21</v>
      </c>
      <c r="B135" s="285" t="str">
        <f t="shared" si="5"/>
        <v>Jhunjhunu</v>
      </c>
      <c r="C135" s="170">
        <v>12</v>
      </c>
      <c r="D135" s="170">
        <v>12</v>
      </c>
      <c r="E135" s="170">
        <f t="shared" si="8"/>
        <v>0</v>
      </c>
      <c r="F135" s="133">
        <f t="shared" si="9"/>
        <v>0</v>
      </c>
      <c r="G135" s="29"/>
      <c r="H135" s="29"/>
    </row>
    <row r="136" spans="1:8" ht="12.75" customHeight="1">
      <c r="A136" s="16">
        <v>22</v>
      </c>
      <c r="B136" s="285" t="str">
        <f t="shared" si="5"/>
        <v>Jodhpur</v>
      </c>
      <c r="C136" s="170">
        <v>1</v>
      </c>
      <c r="D136" s="170">
        <v>1</v>
      </c>
      <c r="E136" s="170">
        <f t="shared" si="8"/>
        <v>0</v>
      </c>
      <c r="F136" s="187">
        <v>0</v>
      </c>
      <c r="G136" s="29"/>
      <c r="H136" s="29"/>
    </row>
    <row r="137" spans="1:8" ht="12.75" customHeight="1">
      <c r="A137" s="16">
        <v>23</v>
      </c>
      <c r="B137" s="285" t="str">
        <f t="shared" si="5"/>
        <v>Karauli</v>
      </c>
      <c r="C137" s="170">
        <v>12</v>
      </c>
      <c r="D137" s="170">
        <v>12</v>
      </c>
      <c r="E137" s="170">
        <f t="shared" si="8"/>
        <v>0</v>
      </c>
      <c r="F137" s="187">
        <f t="shared" si="9"/>
        <v>0</v>
      </c>
      <c r="G137" s="29"/>
      <c r="H137" s="29"/>
    </row>
    <row r="138" spans="1:8" ht="12.75" customHeight="1">
      <c r="A138" s="16">
        <v>24</v>
      </c>
      <c r="B138" s="285" t="str">
        <f t="shared" si="5"/>
        <v>Kota</v>
      </c>
      <c r="C138" s="170">
        <v>2</v>
      </c>
      <c r="D138" s="170">
        <v>2</v>
      </c>
      <c r="E138" s="170">
        <f t="shared" si="8"/>
        <v>0</v>
      </c>
      <c r="F138" s="133">
        <f t="shared" si="9"/>
        <v>0</v>
      </c>
      <c r="G138" s="29"/>
      <c r="H138" s="29"/>
    </row>
    <row r="139" spans="1:8" ht="12.75" customHeight="1">
      <c r="A139" s="16">
        <v>25</v>
      </c>
      <c r="B139" s="285" t="str">
        <f t="shared" si="5"/>
        <v>Nagaur</v>
      </c>
      <c r="C139" s="170">
        <v>16</v>
      </c>
      <c r="D139" s="170">
        <v>16</v>
      </c>
      <c r="E139" s="170">
        <f t="shared" si="8"/>
        <v>0</v>
      </c>
      <c r="F139" s="187">
        <f t="shared" si="9"/>
        <v>0</v>
      </c>
      <c r="G139" s="29"/>
      <c r="H139" s="29"/>
    </row>
    <row r="140" spans="1:8" ht="12.75" customHeight="1">
      <c r="A140" s="16">
        <v>26</v>
      </c>
      <c r="B140" s="285" t="str">
        <f t="shared" si="5"/>
        <v>Pali</v>
      </c>
      <c r="C140" s="170">
        <v>6</v>
      </c>
      <c r="D140" s="170">
        <v>6</v>
      </c>
      <c r="E140" s="170">
        <f t="shared" si="8"/>
        <v>0</v>
      </c>
      <c r="F140" s="187">
        <f t="shared" si="9"/>
        <v>0</v>
      </c>
      <c r="G140" s="29"/>
      <c r="H140" s="29"/>
    </row>
    <row r="141" spans="1:8" ht="12.75" customHeight="1">
      <c r="A141" s="16">
        <v>27</v>
      </c>
      <c r="B141" s="285" t="str">
        <f t="shared" si="5"/>
        <v>Partapgarh</v>
      </c>
      <c r="C141" s="170">
        <v>0</v>
      </c>
      <c r="D141" s="170">
        <v>0</v>
      </c>
      <c r="E141" s="170">
        <f t="shared" si="8"/>
        <v>0</v>
      </c>
      <c r="F141" s="133">
        <v>0</v>
      </c>
      <c r="G141" s="29"/>
      <c r="H141" s="29"/>
    </row>
    <row r="142" spans="1:8" ht="12.75" customHeight="1">
      <c r="A142" s="16">
        <v>28</v>
      </c>
      <c r="B142" s="285" t="str">
        <f t="shared" si="5"/>
        <v>Rajsamand</v>
      </c>
      <c r="C142" s="170">
        <v>9</v>
      </c>
      <c r="D142" s="170">
        <v>9</v>
      </c>
      <c r="E142" s="170">
        <f t="shared" si="8"/>
        <v>0</v>
      </c>
      <c r="F142" s="187">
        <f t="shared" si="9"/>
        <v>0</v>
      </c>
      <c r="G142" s="29"/>
      <c r="H142" s="29"/>
    </row>
    <row r="143" spans="1:8" ht="12.75" customHeight="1">
      <c r="A143" s="16">
        <v>29</v>
      </c>
      <c r="B143" s="285" t="str">
        <f t="shared" si="5"/>
        <v>S.Madhopur</v>
      </c>
      <c r="C143" s="170">
        <v>8</v>
      </c>
      <c r="D143" s="170">
        <v>8</v>
      </c>
      <c r="E143" s="170">
        <f t="shared" si="8"/>
        <v>0</v>
      </c>
      <c r="F143" s="187">
        <f t="shared" si="9"/>
        <v>0</v>
      </c>
      <c r="G143" s="29"/>
      <c r="H143" s="29"/>
    </row>
    <row r="144" spans="1:8" ht="12.75" customHeight="1">
      <c r="A144" s="16">
        <v>30</v>
      </c>
      <c r="B144" s="285" t="str">
        <f t="shared" si="5"/>
        <v>Sikar</v>
      </c>
      <c r="C144" s="170">
        <v>14</v>
      </c>
      <c r="D144" s="170">
        <v>14</v>
      </c>
      <c r="E144" s="170">
        <f t="shared" si="8"/>
        <v>0</v>
      </c>
      <c r="F144" s="133">
        <f t="shared" si="9"/>
        <v>0</v>
      </c>
      <c r="G144" s="29"/>
      <c r="H144" s="29"/>
    </row>
    <row r="145" spans="1:8" ht="12.75" customHeight="1">
      <c r="A145" s="16">
        <v>31</v>
      </c>
      <c r="B145" s="285" t="str">
        <f t="shared" si="5"/>
        <v>Sirohi</v>
      </c>
      <c r="C145" s="170">
        <v>2</v>
      </c>
      <c r="D145" s="170">
        <v>2</v>
      </c>
      <c r="E145" s="170">
        <f t="shared" si="8"/>
        <v>0</v>
      </c>
      <c r="F145" s="187">
        <f t="shared" si="9"/>
        <v>0</v>
      </c>
      <c r="G145" s="29"/>
      <c r="H145" s="29"/>
    </row>
    <row r="146" spans="1:8" ht="12.75" customHeight="1">
      <c r="A146" s="16">
        <v>32</v>
      </c>
      <c r="B146" s="285" t="str">
        <f t="shared" si="5"/>
        <v>Tonk</v>
      </c>
      <c r="C146" s="170">
        <v>5</v>
      </c>
      <c r="D146" s="170">
        <v>5</v>
      </c>
      <c r="E146" s="170">
        <f t="shared" si="8"/>
        <v>0</v>
      </c>
      <c r="F146" s="187">
        <f t="shared" si="9"/>
        <v>0</v>
      </c>
      <c r="G146" s="29"/>
      <c r="H146" s="29"/>
    </row>
    <row r="147" spans="1:8" ht="12.75" customHeight="1">
      <c r="A147" s="16">
        <v>33</v>
      </c>
      <c r="B147" s="285" t="str">
        <f t="shared" si="5"/>
        <v>Udaipur</v>
      </c>
      <c r="C147" s="170">
        <v>13</v>
      </c>
      <c r="D147" s="170">
        <v>13</v>
      </c>
      <c r="E147" s="170">
        <f t="shared" si="8"/>
        <v>0</v>
      </c>
      <c r="F147" s="187">
        <f t="shared" si="9"/>
        <v>0</v>
      </c>
      <c r="G147" s="29"/>
      <c r="H147" s="29"/>
    </row>
    <row r="148" spans="1:8" ht="17.25" customHeight="1">
      <c r="A148" s="31"/>
      <c r="B148" s="1" t="s">
        <v>27</v>
      </c>
      <c r="C148" s="288">
        <f>SUM(C115:C147)</f>
        <v>728</v>
      </c>
      <c r="D148" s="288">
        <f>SUM(D115:D147)</f>
        <v>728</v>
      </c>
      <c r="E148" s="289">
        <f>C148-D148</f>
        <v>0</v>
      </c>
      <c r="F148" s="132">
        <f>E148/C148</f>
        <v>0</v>
      </c>
      <c r="G148" s="29"/>
      <c r="H148" s="29"/>
    </row>
    <row r="149" spans="1:8" ht="12.75" customHeight="1">
      <c r="A149" s="37"/>
      <c r="B149" s="2"/>
      <c r="C149" s="34"/>
      <c r="D149" s="34"/>
      <c r="E149" s="38"/>
      <c r="F149" s="39"/>
      <c r="G149" s="29"/>
      <c r="H149" s="29"/>
    </row>
    <row r="150" spans="1:8" ht="12.75" customHeight="1">
      <c r="A150" s="37"/>
      <c r="B150" s="2"/>
      <c r="C150" s="34"/>
      <c r="D150" s="34"/>
      <c r="E150" s="38"/>
      <c r="F150" s="39"/>
      <c r="G150" s="29"/>
      <c r="H150" s="29"/>
    </row>
    <row r="151" spans="1:8" ht="12.75" customHeight="1">
      <c r="A151" s="327" t="s">
        <v>223</v>
      </c>
      <c r="B151" s="327"/>
      <c r="C151" s="327"/>
      <c r="D151" s="327"/>
      <c r="E151" s="327"/>
      <c r="F151" s="327"/>
      <c r="G151" s="327"/>
      <c r="H151" s="265"/>
    </row>
    <row r="152" spans="1:8" ht="64.5" customHeight="1">
      <c r="A152" s="14" t="s">
        <v>20</v>
      </c>
      <c r="B152" s="14" t="s">
        <v>21</v>
      </c>
      <c r="C152" s="14" t="s">
        <v>198</v>
      </c>
      <c r="D152" s="120" t="s">
        <v>99</v>
      </c>
      <c r="E152" s="27" t="s">
        <v>6</v>
      </c>
      <c r="F152" s="14" t="s">
        <v>28</v>
      </c>
      <c r="G152" s="29"/>
      <c r="H152" s="29"/>
    </row>
    <row r="153" spans="1:8" ht="12.75" customHeight="1">
      <c r="A153" s="14">
        <v>1</v>
      </c>
      <c r="B153" s="14">
        <v>2</v>
      </c>
      <c r="C153" s="14">
        <v>3</v>
      </c>
      <c r="D153" s="14">
        <v>4</v>
      </c>
      <c r="E153" s="14" t="s">
        <v>29</v>
      </c>
      <c r="F153" s="14">
        <v>6</v>
      </c>
      <c r="G153" s="29"/>
      <c r="H153" s="29"/>
    </row>
    <row r="154" spans="1:8" ht="12.75" customHeight="1">
      <c r="A154" s="170">
        <v>1</v>
      </c>
      <c r="B154" s="285" t="str">
        <f>B115</f>
        <v>Ajmer</v>
      </c>
      <c r="C154" s="170">
        <v>144648</v>
      </c>
      <c r="D154" s="230">
        <v>109058</v>
      </c>
      <c r="E154" s="230">
        <f aca="true" t="shared" si="10" ref="E154:E187">D154-C154</f>
        <v>-35590</v>
      </c>
      <c r="F154" s="187">
        <f aca="true" t="shared" si="11" ref="F154:F187">E154/C154</f>
        <v>-0.24604557270062496</v>
      </c>
      <c r="G154" s="231"/>
      <c r="H154" s="231"/>
    </row>
    <row r="155" spans="1:8" ht="12.75" customHeight="1">
      <c r="A155" s="170">
        <v>2</v>
      </c>
      <c r="B155" s="285" t="str">
        <f aca="true" t="shared" si="12" ref="B155:B186">B116</f>
        <v>Alwar</v>
      </c>
      <c r="C155" s="170">
        <v>195153</v>
      </c>
      <c r="D155" s="230">
        <v>138736</v>
      </c>
      <c r="E155" s="230">
        <f t="shared" si="10"/>
        <v>-56417</v>
      </c>
      <c r="F155" s="187">
        <f t="shared" si="11"/>
        <v>-0.28909112337499293</v>
      </c>
      <c r="G155" s="231"/>
      <c r="H155" s="231"/>
    </row>
    <row r="156" spans="1:8" ht="12.75" customHeight="1">
      <c r="A156" s="170">
        <v>3</v>
      </c>
      <c r="B156" s="285" t="str">
        <f t="shared" si="12"/>
        <v>Banswara</v>
      </c>
      <c r="C156" s="170">
        <v>220852</v>
      </c>
      <c r="D156" s="230">
        <v>108009</v>
      </c>
      <c r="E156" s="230">
        <f t="shared" si="10"/>
        <v>-112843</v>
      </c>
      <c r="F156" s="187">
        <f t="shared" si="11"/>
        <v>-0.5109439805842827</v>
      </c>
      <c r="G156" s="231"/>
      <c r="H156" s="231"/>
    </row>
    <row r="157" spans="1:8" ht="12.75" customHeight="1">
      <c r="A157" s="170">
        <v>4</v>
      </c>
      <c r="B157" s="285" t="str">
        <f t="shared" si="12"/>
        <v>Baran</v>
      </c>
      <c r="C157" s="170">
        <v>87984</v>
      </c>
      <c r="D157" s="230">
        <v>90090</v>
      </c>
      <c r="E157" s="230">
        <f t="shared" si="10"/>
        <v>2106</v>
      </c>
      <c r="F157" s="187">
        <f t="shared" si="11"/>
        <v>0.023936170212765957</v>
      </c>
      <c r="G157" s="231"/>
      <c r="H157" s="231"/>
    </row>
    <row r="158" spans="1:8" ht="12.75" customHeight="1">
      <c r="A158" s="170">
        <v>5</v>
      </c>
      <c r="B158" s="285" t="str">
        <f t="shared" si="12"/>
        <v>Barmer</v>
      </c>
      <c r="C158" s="170">
        <v>295237</v>
      </c>
      <c r="D158" s="230">
        <v>230809</v>
      </c>
      <c r="E158" s="230">
        <f t="shared" si="10"/>
        <v>-64428</v>
      </c>
      <c r="F158" s="187">
        <f t="shared" si="11"/>
        <v>-0.21822468051091157</v>
      </c>
      <c r="G158" s="231"/>
      <c r="H158" s="231"/>
    </row>
    <row r="159" spans="1:8" ht="12.75" customHeight="1">
      <c r="A159" s="170">
        <v>6</v>
      </c>
      <c r="B159" s="285" t="str">
        <f t="shared" si="12"/>
        <v>Bharatpur</v>
      </c>
      <c r="C159" s="170">
        <v>126472</v>
      </c>
      <c r="D159" s="230">
        <v>94831</v>
      </c>
      <c r="E159" s="230">
        <f t="shared" si="10"/>
        <v>-31641</v>
      </c>
      <c r="F159" s="187">
        <f t="shared" si="11"/>
        <v>-0.2501818584350686</v>
      </c>
      <c r="G159" s="231"/>
      <c r="H159" s="231"/>
    </row>
    <row r="160" spans="1:8" ht="12.75" customHeight="1">
      <c r="A160" s="170">
        <v>7</v>
      </c>
      <c r="B160" s="285" t="str">
        <f t="shared" si="12"/>
        <v>Bhilwara</v>
      </c>
      <c r="C160" s="170">
        <v>169983</v>
      </c>
      <c r="D160" s="230">
        <v>148489</v>
      </c>
      <c r="E160" s="230">
        <f t="shared" si="10"/>
        <v>-21494</v>
      </c>
      <c r="F160" s="187">
        <f t="shared" si="11"/>
        <v>-0.12644793891153822</v>
      </c>
      <c r="G160" s="231"/>
      <c r="H160" s="231"/>
    </row>
    <row r="161" spans="1:8" ht="12.75" customHeight="1">
      <c r="A161" s="170">
        <v>8</v>
      </c>
      <c r="B161" s="285" t="str">
        <f t="shared" si="12"/>
        <v>Bikaner</v>
      </c>
      <c r="C161" s="170">
        <v>133730</v>
      </c>
      <c r="D161" s="230">
        <v>96705</v>
      </c>
      <c r="E161" s="230">
        <f t="shared" si="10"/>
        <v>-37025</v>
      </c>
      <c r="F161" s="187">
        <f t="shared" si="11"/>
        <v>-0.2768638301054363</v>
      </c>
      <c r="G161" s="231"/>
      <c r="H161" s="231"/>
    </row>
    <row r="162" spans="1:8" ht="12.75" customHeight="1">
      <c r="A162" s="170">
        <v>9</v>
      </c>
      <c r="B162" s="285" t="str">
        <f t="shared" si="12"/>
        <v>Bundi</v>
      </c>
      <c r="C162" s="170">
        <v>73575</v>
      </c>
      <c r="D162" s="230">
        <v>55062</v>
      </c>
      <c r="E162" s="230">
        <f t="shared" si="10"/>
        <v>-18513</v>
      </c>
      <c r="F162" s="187">
        <f t="shared" si="11"/>
        <v>-0.2516207951070336</v>
      </c>
      <c r="G162" s="231"/>
      <c r="H162" s="231"/>
    </row>
    <row r="163" spans="1:8" ht="12.75" customHeight="1">
      <c r="A163" s="170">
        <v>10</v>
      </c>
      <c r="B163" s="285" t="str">
        <f t="shared" si="12"/>
        <v>Chittorgarh</v>
      </c>
      <c r="C163" s="170">
        <v>98349</v>
      </c>
      <c r="D163" s="230">
        <v>69663</v>
      </c>
      <c r="E163" s="230">
        <f t="shared" si="10"/>
        <v>-28686</v>
      </c>
      <c r="F163" s="187">
        <f t="shared" si="11"/>
        <v>-0.2916755635542812</v>
      </c>
      <c r="G163" s="231"/>
      <c r="H163" s="231"/>
    </row>
    <row r="164" spans="1:8" ht="12.75" customHeight="1">
      <c r="A164" s="170">
        <v>11</v>
      </c>
      <c r="B164" s="285" t="str">
        <f t="shared" si="12"/>
        <v>Churu</v>
      </c>
      <c r="C164" s="170">
        <v>109846</v>
      </c>
      <c r="D164" s="230">
        <v>89188</v>
      </c>
      <c r="E164" s="230">
        <f t="shared" si="10"/>
        <v>-20658</v>
      </c>
      <c r="F164" s="187">
        <f t="shared" si="11"/>
        <v>-0.18806328860404567</v>
      </c>
      <c r="G164" s="231"/>
      <c r="H164" s="231"/>
    </row>
    <row r="165" spans="1:8" ht="12.75" customHeight="1">
      <c r="A165" s="170">
        <v>12</v>
      </c>
      <c r="B165" s="285" t="str">
        <f t="shared" si="12"/>
        <v>Dausa</v>
      </c>
      <c r="C165" s="170">
        <v>79855</v>
      </c>
      <c r="D165" s="230">
        <v>56219</v>
      </c>
      <c r="E165" s="230">
        <f t="shared" si="10"/>
        <v>-23636</v>
      </c>
      <c r="F165" s="187">
        <f t="shared" si="11"/>
        <v>-0.29598647548681983</v>
      </c>
      <c r="G165" s="231"/>
      <c r="H165" s="231"/>
    </row>
    <row r="166" spans="1:8" ht="12.75" customHeight="1">
      <c r="A166" s="170">
        <v>13</v>
      </c>
      <c r="B166" s="285" t="str">
        <f t="shared" si="12"/>
        <v>Dholpur</v>
      </c>
      <c r="C166" s="170">
        <v>105312</v>
      </c>
      <c r="D166" s="230">
        <v>72557</v>
      </c>
      <c r="E166" s="230">
        <f t="shared" si="10"/>
        <v>-32755</v>
      </c>
      <c r="F166" s="187">
        <f t="shared" si="11"/>
        <v>-0.3110281829231237</v>
      </c>
      <c r="G166" s="231"/>
      <c r="H166" s="231"/>
    </row>
    <row r="167" spans="1:8" ht="12.75" customHeight="1">
      <c r="A167" s="170">
        <v>14</v>
      </c>
      <c r="B167" s="285" t="str">
        <f t="shared" si="12"/>
        <v>Dungarpur</v>
      </c>
      <c r="C167" s="170">
        <v>134669</v>
      </c>
      <c r="D167" s="230">
        <v>82223</v>
      </c>
      <c r="E167" s="230">
        <f t="shared" si="10"/>
        <v>-52446</v>
      </c>
      <c r="F167" s="187">
        <f t="shared" si="11"/>
        <v>-0.38944374726180486</v>
      </c>
      <c r="G167" s="231"/>
      <c r="H167" s="231"/>
    </row>
    <row r="168" spans="1:8" ht="12.75" customHeight="1">
      <c r="A168" s="170">
        <v>15</v>
      </c>
      <c r="B168" s="285" t="str">
        <f t="shared" si="12"/>
        <v>Ganganagar</v>
      </c>
      <c r="C168" s="170">
        <v>88681</v>
      </c>
      <c r="D168" s="230">
        <v>76744</v>
      </c>
      <c r="E168" s="230">
        <f t="shared" si="10"/>
        <v>-11937</v>
      </c>
      <c r="F168" s="187">
        <f t="shared" si="11"/>
        <v>-0.13460605992264407</v>
      </c>
      <c r="G168" s="231"/>
      <c r="H168" s="231"/>
    </row>
    <row r="169" spans="1:8" ht="12.75" customHeight="1">
      <c r="A169" s="170">
        <v>16</v>
      </c>
      <c r="B169" s="285" t="str">
        <f t="shared" si="12"/>
        <v>Hanumangarh</v>
      </c>
      <c r="C169" s="170">
        <v>73105</v>
      </c>
      <c r="D169" s="230">
        <v>46296</v>
      </c>
      <c r="E169" s="230">
        <f t="shared" si="10"/>
        <v>-26809</v>
      </c>
      <c r="F169" s="187">
        <f t="shared" si="11"/>
        <v>-0.36671910266055674</v>
      </c>
      <c r="G169" s="231"/>
      <c r="H169" s="231"/>
    </row>
    <row r="170" spans="1:8" ht="12.75" customHeight="1">
      <c r="A170" s="170">
        <v>17</v>
      </c>
      <c r="B170" s="285" t="str">
        <f t="shared" si="12"/>
        <v>Jaipur</v>
      </c>
      <c r="C170" s="170">
        <v>198766</v>
      </c>
      <c r="D170" s="230">
        <v>158295</v>
      </c>
      <c r="E170" s="230">
        <f t="shared" si="10"/>
        <v>-40471</v>
      </c>
      <c r="F170" s="187">
        <f t="shared" si="11"/>
        <v>-0.2036112816075184</v>
      </c>
      <c r="G170" s="231"/>
      <c r="H170" s="231"/>
    </row>
    <row r="171" spans="1:8" ht="12.75" customHeight="1">
      <c r="A171" s="170">
        <v>18</v>
      </c>
      <c r="B171" s="285" t="str">
        <f t="shared" si="12"/>
        <v>Jaiselmer</v>
      </c>
      <c r="C171" s="170">
        <v>75690</v>
      </c>
      <c r="D171" s="230">
        <v>50990</v>
      </c>
      <c r="E171" s="230">
        <f t="shared" si="10"/>
        <v>-24700</v>
      </c>
      <c r="F171" s="187">
        <f t="shared" si="11"/>
        <v>-0.3263310873298983</v>
      </c>
      <c r="G171" s="231"/>
      <c r="H171" s="231"/>
    </row>
    <row r="172" spans="1:8" ht="12.75" customHeight="1">
      <c r="A172" s="170">
        <v>19</v>
      </c>
      <c r="B172" s="285" t="str">
        <f t="shared" si="12"/>
        <v>Jalore</v>
      </c>
      <c r="C172" s="170">
        <v>139941</v>
      </c>
      <c r="D172" s="230">
        <v>98889</v>
      </c>
      <c r="E172" s="230">
        <f t="shared" si="10"/>
        <v>-41052</v>
      </c>
      <c r="F172" s="187">
        <f t="shared" si="11"/>
        <v>-0.29335219842647975</v>
      </c>
      <c r="G172" s="231"/>
      <c r="H172" s="231"/>
    </row>
    <row r="173" spans="1:8" s="195" customFormat="1" ht="12.75" customHeight="1">
      <c r="A173" s="170">
        <v>20</v>
      </c>
      <c r="B173" s="285" t="str">
        <f t="shared" si="12"/>
        <v>Jhalawar</v>
      </c>
      <c r="C173" s="170">
        <v>100471</v>
      </c>
      <c r="D173" s="230">
        <v>77324</v>
      </c>
      <c r="E173" s="230">
        <f t="shared" si="10"/>
        <v>-23147</v>
      </c>
      <c r="F173" s="187">
        <f t="shared" si="11"/>
        <v>-0.23038488718137573</v>
      </c>
      <c r="G173" s="231"/>
      <c r="H173" s="231"/>
    </row>
    <row r="174" spans="1:8" ht="12.75" customHeight="1">
      <c r="A174" s="170">
        <v>21</v>
      </c>
      <c r="B174" s="285" t="str">
        <f t="shared" si="12"/>
        <v>Jhunjhunu</v>
      </c>
      <c r="C174" s="170">
        <v>60523</v>
      </c>
      <c r="D174" s="230">
        <v>52118</v>
      </c>
      <c r="E174" s="230">
        <f t="shared" si="10"/>
        <v>-8405</v>
      </c>
      <c r="F174" s="187">
        <f t="shared" si="11"/>
        <v>-0.13887282520694613</v>
      </c>
      <c r="G174" s="231"/>
      <c r="H174" s="231"/>
    </row>
    <row r="175" spans="1:8" ht="12.75" customHeight="1">
      <c r="A175" s="170">
        <v>22</v>
      </c>
      <c r="B175" s="285" t="str">
        <f t="shared" si="12"/>
        <v>Jodhpur</v>
      </c>
      <c r="C175" s="170">
        <v>210275</v>
      </c>
      <c r="D175" s="230">
        <v>160404</v>
      </c>
      <c r="E175" s="230">
        <f t="shared" si="10"/>
        <v>-49871</v>
      </c>
      <c r="F175" s="187">
        <f t="shared" si="11"/>
        <v>-0.23717037213173225</v>
      </c>
      <c r="G175" s="231"/>
      <c r="H175" s="231"/>
    </row>
    <row r="176" spans="1:8" ht="12.75" customHeight="1">
      <c r="A176" s="170">
        <v>23</v>
      </c>
      <c r="B176" s="285" t="str">
        <f t="shared" si="12"/>
        <v>Karauli</v>
      </c>
      <c r="C176" s="170">
        <v>89844</v>
      </c>
      <c r="D176" s="230">
        <v>59517</v>
      </c>
      <c r="E176" s="230">
        <f t="shared" si="10"/>
        <v>-30327</v>
      </c>
      <c r="F176" s="187">
        <f t="shared" si="11"/>
        <v>-0.3375517563777214</v>
      </c>
      <c r="G176" s="231"/>
      <c r="H176" s="231"/>
    </row>
    <row r="177" spans="1:8" ht="12.75" customHeight="1">
      <c r="A177" s="170">
        <v>24</v>
      </c>
      <c r="B177" s="285" t="str">
        <f t="shared" si="12"/>
        <v>Kota</v>
      </c>
      <c r="C177" s="170">
        <v>69215</v>
      </c>
      <c r="D177" s="230">
        <v>49983</v>
      </c>
      <c r="E177" s="230">
        <f t="shared" si="10"/>
        <v>-19232</v>
      </c>
      <c r="F177" s="187">
        <f t="shared" si="11"/>
        <v>-0.27785884562594815</v>
      </c>
      <c r="G177" s="231"/>
      <c r="H177" s="231"/>
    </row>
    <row r="178" spans="1:8" ht="12.75" customHeight="1">
      <c r="A178" s="170">
        <v>25</v>
      </c>
      <c r="B178" s="285" t="str">
        <f t="shared" si="12"/>
        <v>Nagaur</v>
      </c>
      <c r="C178" s="170">
        <v>173061</v>
      </c>
      <c r="D178" s="230">
        <v>127312</v>
      </c>
      <c r="E178" s="230">
        <f t="shared" si="10"/>
        <v>-45749</v>
      </c>
      <c r="F178" s="187">
        <f t="shared" si="11"/>
        <v>-0.26435187592814097</v>
      </c>
      <c r="G178" s="231"/>
      <c r="H178" s="231"/>
    </row>
    <row r="179" spans="1:8" ht="12.75" customHeight="1">
      <c r="A179" s="170">
        <v>26</v>
      </c>
      <c r="B179" s="285" t="str">
        <f t="shared" si="12"/>
        <v>Pali</v>
      </c>
      <c r="C179" s="170">
        <v>119201</v>
      </c>
      <c r="D179" s="230">
        <v>91505</v>
      </c>
      <c r="E179" s="230">
        <f t="shared" si="10"/>
        <v>-27696</v>
      </c>
      <c r="F179" s="187">
        <f t="shared" si="11"/>
        <v>-0.23234704406842224</v>
      </c>
      <c r="G179" s="231"/>
      <c r="H179" s="231"/>
    </row>
    <row r="180" spans="1:8" ht="12.75" customHeight="1">
      <c r="A180" s="170">
        <v>27</v>
      </c>
      <c r="B180" s="285" t="str">
        <f t="shared" si="12"/>
        <v>Partapgarh</v>
      </c>
      <c r="C180" s="170">
        <v>86101</v>
      </c>
      <c r="D180" s="230">
        <v>73304</v>
      </c>
      <c r="E180" s="230">
        <f t="shared" si="10"/>
        <v>-12797</v>
      </c>
      <c r="F180" s="187">
        <f t="shared" si="11"/>
        <v>-0.14862777435802138</v>
      </c>
      <c r="G180" s="231"/>
      <c r="H180" s="231"/>
    </row>
    <row r="181" spans="1:8" ht="12.75" customHeight="1">
      <c r="A181" s="170">
        <v>28</v>
      </c>
      <c r="B181" s="285" t="str">
        <f t="shared" si="12"/>
        <v>Rajsamand</v>
      </c>
      <c r="C181" s="170">
        <v>91603</v>
      </c>
      <c r="D181" s="230">
        <v>69510</v>
      </c>
      <c r="E181" s="230">
        <f t="shared" si="10"/>
        <v>-22093</v>
      </c>
      <c r="F181" s="187">
        <f t="shared" si="11"/>
        <v>-0.24118205735620013</v>
      </c>
      <c r="G181" s="231"/>
      <c r="H181" s="231"/>
    </row>
    <row r="182" spans="1:8" ht="12.75" customHeight="1">
      <c r="A182" s="170">
        <v>29</v>
      </c>
      <c r="B182" s="285" t="str">
        <f t="shared" si="12"/>
        <v>S.Madhopur</v>
      </c>
      <c r="C182" s="170">
        <v>75168</v>
      </c>
      <c r="D182" s="230">
        <v>57236</v>
      </c>
      <c r="E182" s="230">
        <f t="shared" si="10"/>
        <v>-17932</v>
      </c>
      <c r="F182" s="187">
        <f t="shared" si="11"/>
        <v>-0.2385589612601107</v>
      </c>
      <c r="G182" s="231"/>
      <c r="H182" s="231"/>
    </row>
    <row r="183" spans="1:8" ht="12.75" customHeight="1">
      <c r="A183" s="170">
        <v>30</v>
      </c>
      <c r="B183" s="285" t="str">
        <f t="shared" si="12"/>
        <v>Sikar</v>
      </c>
      <c r="C183" s="170">
        <v>99293</v>
      </c>
      <c r="D183" s="230">
        <v>73867</v>
      </c>
      <c r="E183" s="230">
        <f t="shared" si="10"/>
        <v>-25426</v>
      </c>
      <c r="F183" s="187">
        <f t="shared" si="11"/>
        <v>-0.2560704178542294</v>
      </c>
      <c r="G183" s="231"/>
      <c r="H183" s="231"/>
    </row>
    <row r="184" spans="1:8" ht="12.75" customHeight="1">
      <c r="A184" s="170">
        <v>31</v>
      </c>
      <c r="B184" s="285" t="str">
        <f t="shared" si="12"/>
        <v>Sirohi</v>
      </c>
      <c r="C184" s="170">
        <v>80514</v>
      </c>
      <c r="D184" s="230">
        <v>57057</v>
      </c>
      <c r="E184" s="230">
        <f t="shared" si="10"/>
        <v>-23457</v>
      </c>
      <c r="F184" s="187">
        <f t="shared" si="11"/>
        <v>-0.29134063641105895</v>
      </c>
      <c r="G184" s="231"/>
      <c r="H184" s="231"/>
    </row>
    <row r="185" spans="1:8" ht="12.75" customHeight="1">
      <c r="A185" s="170">
        <v>32</v>
      </c>
      <c r="B185" s="285" t="str">
        <f t="shared" si="12"/>
        <v>Tonk</v>
      </c>
      <c r="C185" s="170">
        <v>75107</v>
      </c>
      <c r="D185" s="230">
        <v>63998</v>
      </c>
      <c r="E185" s="230">
        <f t="shared" si="10"/>
        <v>-11109</v>
      </c>
      <c r="F185" s="187">
        <f t="shared" si="11"/>
        <v>-0.14790898318399084</v>
      </c>
      <c r="G185" s="231"/>
      <c r="H185" s="231"/>
    </row>
    <row r="186" spans="1:8" ht="12.75" customHeight="1">
      <c r="A186" s="170">
        <v>33</v>
      </c>
      <c r="B186" s="285" t="str">
        <f t="shared" si="12"/>
        <v>Udaipur</v>
      </c>
      <c r="C186" s="170">
        <v>254351</v>
      </c>
      <c r="D186" s="230">
        <v>165915</v>
      </c>
      <c r="E186" s="230">
        <f t="shared" si="10"/>
        <v>-88436</v>
      </c>
      <c r="F186" s="187">
        <f t="shared" si="11"/>
        <v>-0.3476927552869853</v>
      </c>
      <c r="G186" s="231"/>
      <c r="H186" s="231"/>
    </row>
    <row r="187" spans="1:8" ht="12.75" customHeight="1">
      <c r="A187" s="31"/>
      <c r="B187" s="1" t="s">
        <v>27</v>
      </c>
      <c r="C187" s="14">
        <f>SUM(C154:C186)</f>
        <v>4136575</v>
      </c>
      <c r="D187" s="14">
        <f>SUM(D154:D186)</f>
        <v>3051903</v>
      </c>
      <c r="E187" s="134">
        <f t="shared" si="10"/>
        <v>-1084672</v>
      </c>
      <c r="F187" s="132">
        <f t="shared" si="11"/>
        <v>-0.2622149967062123</v>
      </c>
      <c r="G187" s="29"/>
      <c r="H187" s="29"/>
    </row>
    <row r="188" spans="1:8" ht="12.75" customHeight="1">
      <c r="A188" s="23"/>
      <c r="B188" s="33"/>
      <c r="C188" s="34"/>
      <c r="D188" s="34"/>
      <c r="E188" s="34"/>
      <c r="F188" s="35"/>
      <c r="G188" s="29"/>
      <c r="H188" s="29"/>
    </row>
    <row r="189" spans="1:8" ht="29.25" customHeight="1">
      <c r="A189" s="326" t="s">
        <v>224</v>
      </c>
      <c r="B189" s="326"/>
      <c r="C189" s="326"/>
      <c r="D189" s="326"/>
      <c r="E189" s="326"/>
      <c r="F189" s="326"/>
      <c r="G189" s="29"/>
      <c r="H189" s="29"/>
    </row>
    <row r="190" spans="1:8" ht="75.75" customHeight="1">
      <c r="A190" s="14" t="s">
        <v>20</v>
      </c>
      <c r="B190" s="14" t="s">
        <v>21</v>
      </c>
      <c r="C190" s="14" t="s">
        <v>236</v>
      </c>
      <c r="D190" s="14" t="s">
        <v>99</v>
      </c>
      <c r="E190" s="27" t="s">
        <v>6</v>
      </c>
      <c r="F190" s="14" t="s">
        <v>28</v>
      </c>
      <c r="G190" s="29"/>
      <c r="H190" s="29"/>
    </row>
    <row r="191" spans="1:8" ht="12.75" customHeight="1">
      <c r="A191" s="14">
        <v>1</v>
      </c>
      <c r="B191" s="14">
        <v>2</v>
      </c>
      <c r="C191" s="14">
        <v>3</v>
      </c>
      <c r="D191" s="14">
        <v>4</v>
      </c>
      <c r="E191" s="14" t="s">
        <v>29</v>
      </c>
      <c r="F191" s="14">
        <v>6</v>
      </c>
      <c r="G191" s="29"/>
      <c r="H191" s="29"/>
    </row>
    <row r="192" spans="1:8" ht="12.75" customHeight="1">
      <c r="A192" s="170">
        <v>1</v>
      </c>
      <c r="B192" s="285" t="str">
        <f>B154</f>
        <v>Ajmer</v>
      </c>
      <c r="C192" s="170">
        <v>80954</v>
      </c>
      <c r="D192" s="230">
        <v>60776</v>
      </c>
      <c r="E192" s="230">
        <f aca="true" t="shared" si="13" ref="E192:E225">D192-C192</f>
        <v>-20178</v>
      </c>
      <c r="F192" s="187">
        <f aca="true" t="shared" si="14" ref="F192:F225">E192/C192</f>
        <v>-0.2492526620055834</v>
      </c>
      <c r="G192" s="29"/>
      <c r="H192" s="29"/>
    </row>
    <row r="193" spans="1:8" ht="12.75" customHeight="1">
      <c r="A193" s="170">
        <v>2</v>
      </c>
      <c r="B193" s="285" t="str">
        <f aca="true" t="shared" si="15" ref="B193:B224">B155</f>
        <v>Alwar</v>
      </c>
      <c r="C193" s="170">
        <v>94395</v>
      </c>
      <c r="D193" s="230">
        <v>64896</v>
      </c>
      <c r="E193" s="230">
        <f t="shared" si="13"/>
        <v>-29499</v>
      </c>
      <c r="F193" s="187">
        <f t="shared" si="14"/>
        <v>-0.3125059590020658</v>
      </c>
      <c r="G193" s="29"/>
      <c r="H193" s="29"/>
    </row>
    <row r="194" spans="1:8" ht="12.75" customHeight="1">
      <c r="A194" s="170">
        <v>3</v>
      </c>
      <c r="B194" s="285" t="str">
        <f t="shared" si="15"/>
        <v>Banswara</v>
      </c>
      <c r="C194" s="170">
        <v>80452</v>
      </c>
      <c r="D194" s="230">
        <v>53420</v>
      </c>
      <c r="E194" s="230">
        <f t="shared" si="13"/>
        <v>-27032</v>
      </c>
      <c r="F194" s="187">
        <f t="shared" si="14"/>
        <v>-0.336001591010789</v>
      </c>
      <c r="G194" s="29"/>
      <c r="H194" s="29"/>
    </row>
    <row r="195" spans="1:8" ht="12.75" customHeight="1">
      <c r="A195" s="170">
        <v>4</v>
      </c>
      <c r="B195" s="285" t="str">
        <f t="shared" si="15"/>
        <v>Baran</v>
      </c>
      <c r="C195" s="170">
        <v>40433</v>
      </c>
      <c r="D195" s="230">
        <v>36080</v>
      </c>
      <c r="E195" s="230">
        <f t="shared" si="13"/>
        <v>-4353</v>
      </c>
      <c r="F195" s="187">
        <f t="shared" si="14"/>
        <v>-0.10765958499245666</v>
      </c>
      <c r="G195" s="29"/>
      <c r="H195" s="29"/>
    </row>
    <row r="196" spans="1:8" ht="12.75" customHeight="1">
      <c r="A196" s="170">
        <v>5</v>
      </c>
      <c r="B196" s="285" t="str">
        <f t="shared" si="15"/>
        <v>Barmer</v>
      </c>
      <c r="C196" s="170">
        <v>129113</v>
      </c>
      <c r="D196" s="230">
        <v>114127</v>
      </c>
      <c r="E196" s="230">
        <f t="shared" si="13"/>
        <v>-14986</v>
      </c>
      <c r="F196" s="187">
        <f t="shared" si="14"/>
        <v>-0.11606886990465716</v>
      </c>
      <c r="G196" s="29"/>
      <c r="H196" s="29"/>
    </row>
    <row r="197" spans="1:8" ht="12.75" customHeight="1">
      <c r="A197" s="170">
        <v>6</v>
      </c>
      <c r="B197" s="285" t="str">
        <f t="shared" si="15"/>
        <v>Bharatpur</v>
      </c>
      <c r="C197" s="170">
        <v>73009</v>
      </c>
      <c r="D197" s="230">
        <v>53809</v>
      </c>
      <c r="E197" s="230">
        <f t="shared" si="13"/>
        <v>-19200</v>
      </c>
      <c r="F197" s="187">
        <f t="shared" si="14"/>
        <v>-0.2629812762810064</v>
      </c>
      <c r="G197" s="29"/>
      <c r="H197" s="29"/>
    </row>
    <row r="198" spans="1:8" ht="12.75" customHeight="1">
      <c r="A198" s="170">
        <v>7</v>
      </c>
      <c r="B198" s="285" t="str">
        <f t="shared" si="15"/>
        <v>Bhilwara</v>
      </c>
      <c r="C198" s="170">
        <v>96208</v>
      </c>
      <c r="D198" s="230">
        <v>79587</v>
      </c>
      <c r="E198" s="230">
        <f t="shared" si="13"/>
        <v>-16621</v>
      </c>
      <c r="F198" s="187">
        <f t="shared" si="14"/>
        <v>-0.1727611009479461</v>
      </c>
      <c r="G198" s="29"/>
      <c r="H198" s="29"/>
    </row>
    <row r="199" spans="1:8" ht="12.75" customHeight="1">
      <c r="A199" s="170">
        <v>8</v>
      </c>
      <c r="B199" s="285" t="str">
        <f t="shared" si="15"/>
        <v>Bikaner</v>
      </c>
      <c r="C199" s="170">
        <v>67814</v>
      </c>
      <c r="D199" s="230">
        <v>36204</v>
      </c>
      <c r="E199" s="230">
        <f t="shared" si="13"/>
        <v>-31610</v>
      </c>
      <c r="F199" s="187">
        <f t="shared" si="14"/>
        <v>-0.46612793818385584</v>
      </c>
      <c r="G199" s="29"/>
      <c r="H199" s="29"/>
    </row>
    <row r="200" spans="1:8" ht="12.75" customHeight="1">
      <c r="A200" s="170">
        <v>9</v>
      </c>
      <c r="B200" s="285" t="str">
        <f t="shared" si="15"/>
        <v>Bundi</v>
      </c>
      <c r="C200" s="170">
        <v>38951</v>
      </c>
      <c r="D200" s="230">
        <v>36778</v>
      </c>
      <c r="E200" s="230">
        <f t="shared" si="13"/>
        <v>-2173</v>
      </c>
      <c r="F200" s="187">
        <f t="shared" si="14"/>
        <v>-0.055788041385330285</v>
      </c>
      <c r="G200" s="29"/>
      <c r="H200" s="29"/>
    </row>
    <row r="201" spans="1:8" ht="12.75" customHeight="1">
      <c r="A201" s="170">
        <v>10</v>
      </c>
      <c r="B201" s="285" t="str">
        <f t="shared" si="15"/>
        <v>Chittorgarh</v>
      </c>
      <c r="C201" s="170">
        <v>55281</v>
      </c>
      <c r="D201" s="230">
        <v>40046</v>
      </c>
      <c r="E201" s="230">
        <f t="shared" si="13"/>
        <v>-15235</v>
      </c>
      <c r="F201" s="187">
        <f t="shared" si="14"/>
        <v>-0.2755919755431342</v>
      </c>
      <c r="G201" s="29"/>
      <c r="H201" s="29"/>
    </row>
    <row r="202" spans="1:8" ht="12.75" customHeight="1">
      <c r="A202" s="170">
        <v>11</v>
      </c>
      <c r="B202" s="285" t="str">
        <f t="shared" si="15"/>
        <v>Churu</v>
      </c>
      <c r="C202" s="170">
        <v>61148</v>
      </c>
      <c r="D202" s="230">
        <v>52069</v>
      </c>
      <c r="E202" s="230">
        <f t="shared" si="13"/>
        <v>-9079</v>
      </c>
      <c r="F202" s="187">
        <f t="shared" si="14"/>
        <v>-0.14847582913586707</v>
      </c>
      <c r="G202" s="29"/>
      <c r="H202" s="29"/>
    </row>
    <row r="203" spans="1:8" ht="12.75" customHeight="1">
      <c r="A203" s="170">
        <v>12</v>
      </c>
      <c r="B203" s="285" t="str">
        <f t="shared" si="15"/>
        <v>Dausa</v>
      </c>
      <c r="C203" s="170">
        <v>47428</v>
      </c>
      <c r="D203" s="230">
        <v>38781</v>
      </c>
      <c r="E203" s="230">
        <f t="shared" si="13"/>
        <v>-8647</v>
      </c>
      <c r="F203" s="187">
        <f t="shared" si="14"/>
        <v>-0.18231846166821286</v>
      </c>
      <c r="G203" s="29"/>
      <c r="H203" s="29"/>
    </row>
    <row r="204" spans="1:8" ht="12.75" customHeight="1">
      <c r="A204" s="170">
        <v>13</v>
      </c>
      <c r="B204" s="285" t="str">
        <f t="shared" si="15"/>
        <v>Dholpur</v>
      </c>
      <c r="C204" s="170">
        <v>47932</v>
      </c>
      <c r="D204" s="230">
        <v>27298</v>
      </c>
      <c r="E204" s="230">
        <f t="shared" si="13"/>
        <v>-20634</v>
      </c>
      <c r="F204" s="187">
        <f t="shared" si="14"/>
        <v>-0.4304848535425186</v>
      </c>
      <c r="G204" s="29"/>
      <c r="H204" s="29"/>
    </row>
    <row r="205" spans="1:8" ht="12.75" customHeight="1">
      <c r="A205" s="170">
        <v>14</v>
      </c>
      <c r="B205" s="285" t="str">
        <f t="shared" si="15"/>
        <v>Dungarpur</v>
      </c>
      <c r="C205" s="170">
        <v>78378</v>
      </c>
      <c r="D205" s="230">
        <v>51085</v>
      </c>
      <c r="E205" s="230">
        <f t="shared" si="13"/>
        <v>-27293</v>
      </c>
      <c r="F205" s="187">
        <f t="shared" si="14"/>
        <v>-0.34822271555793716</v>
      </c>
      <c r="G205" s="29"/>
      <c r="H205" s="29"/>
    </row>
    <row r="206" spans="1:8" ht="12.75" customHeight="1">
      <c r="A206" s="170">
        <v>15</v>
      </c>
      <c r="B206" s="285" t="str">
        <f t="shared" si="15"/>
        <v>Ganganagar</v>
      </c>
      <c r="C206" s="170">
        <v>53643</v>
      </c>
      <c r="D206" s="230">
        <v>34921</v>
      </c>
      <c r="E206" s="230">
        <f t="shared" si="13"/>
        <v>-18722</v>
      </c>
      <c r="F206" s="187">
        <f t="shared" si="14"/>
        <v>-0.34901105456443526</v>
      </c>
      <c r="G206" s="29"/>
      <c r="H206" s="29"/>
    </row>
    <row r="207" spans="1:8" ht="12.75" customHeight="1">
      <c r="A207" s="170">
        <v>16</v>
      </c>
      <c r="B207" s="285" t="str">
        <f t="shared" si="15"/>
        <v>Hanumangarh</v>
      </c>
      <c r="C207" s="170">
        <v>44463</v>
      </c>
      <c r="D207" s="230">
        <v>33700</v>
      </c>
      <c r="E207" s="230">
        <f t="shared" si="13"/>
        <v>-10763</v>
      </c>
      <c r="F207" s="187">
        <f t="shared" si="14"/>
        <v>-0.24206643726244292</v>
      </c>
      <c r="G207" s="29"/>
      <c r="H207" s="29"/>
    </row>
    <row r="208" spans="1:8" ht="12.75" customHeight="1">
      <c r="A208" s="170">
        <v>17</v>
      </c>
      <c r="B208" s="285" t="str">
        <f t="shared" si="15"/>
        <v>Jaipur</v>
      </c>
      <c r="C208" s="170">
        <v>120127</v>
      </c>
      <c r="D208" s="230">
        <v>72758</v>
      </c>
      <c r="E208" s="230">
        <f t="shared" si="13"/>
        <v>-47369</v>
      </c>
      <c r="F208" s="187">
        <f t="shared" si="14"/>
        <v>-0.3943243400734223</v>
      </c>
      <c r="G208" s="29"/>
      <c r="H208" s="29"/>
    </row>
    <row r="209" spans="1:8" ht="12.75" customHeight="1">
      <c r="A209" s="170">
        <v>18</v>
      </c>
      <c r="B209" s="285" t="str">
        <f t="shared" si="15"/>
        <v>Jaiselmer</v>
      </c>
      <c r="C209" s="170">
        <v>30553</v>
      </c>
      <c r="D209" s="230">
        <v>23688</v>
      </c>
      <c r="E209" s="230">
        <f t="shared" si="13"/>
        <v>-6865</v>
      </c>
      <c r="F209" s="187">
        <f t="shared" si="14"/>
        <v>-0.2246915196543711</v>
      </c>
      <c r="G209" s="29"/>
      <c r="H209" s="29"/>
    </row>
    <row r="210" spans="1:8" ht="12.75" customHeight="1">
      <c r="A210" s="170">
        <v>19</v>
      </c>
      <c r="B210" s="285" t="str">
        <f t="shared" si="15"/>
        <v>Jalore</v>
      </c>
      <c r="C210" s="170">
        <v>70431</v>
      </c>
      <c r="D210" s="230">
        <v>50388</v>
      </c>
      <c r="E210" s="230">
        <f t="shared" si="13"/>
        <v>-20043</v>
      </c>
      <c r="F210" s="187">
        <f t="shared" si="14"/>
        <v>-0.2845763939174511</v>
      </c>
      <c r="G210" s="29"/>
      <c r="H210" s="29"/>
    </row>
    <row r="211" spans="1:8" ht="12.75" customHeight="1">
      <c r="A211" s="170">
        <v>20</v>
      </c>
      <c r="B211" s="285" t="str">
        <f t="shared" si="15"/>
        <v>Jhalawar</v>
      </c>
      <c r="C211" s="170">
        <v>53027</v>
      </c>
      <c r="D211" s="230">
        <v>37117</v>
      </c>
      <c r="E211" s="230">
        <f t="shared" si="13"/>
        <v>-15910</v>
      </c>
      <c r="F211" s="187">
        <f t="shared" si="14"/>
        <v>-0.30003583080317575</v>
      </c>
      <c r="G211" s="29"/>
      <c r="H211" s="29"/>
    </row>
    <row r="212" spans="1:8" ht="12.75" customHeight="1">
      <c r="A212" s="170">
        <v>21</v>
      </c>
      <c r="B212" s="285" t="str">
        <f t="shared" si="15"/>
        <v>Jhunjhunu</v>
      </c>
      <c r="C212" s="170">
        <v>37252</v>
      </c>
      <c r="D212" s="230">
        <v>35854</v>
      </c>
      <c r="E212" s="230">
        <f t="shared" si="13"/>
        <v>-1398</v>
      </c>
      <c r="F212" s="187">
        <f t="shared" si="14"/>
        <v>-0.037528186406099</v>
      </c>
      <c r="G212" s="29"/>
      <c r="H212" s="29"/>
    </row>
    <row r="213" spans="1:8" ht="12.75" customHeight="1">
      <c r="A213" s="170">
        <v>22</v>
      </c>
      <c r="B213" s="285" t="str">
        <f t="shared" si="15"/>
        <v>Jodhpur</v>
      </c>
      <c r="C213" s="170">
        <v>95318</v>
      </c>
      <c r="D213" s="230">
        <v>60196</v>
      </c>
      <c r="E213" s="230">
        <f t="shared" si="13"/>
        <v>-35122</v>
      </c>
      <c r="F213" s="187">
        <f t="shared" si="14"/>
        <v>-0.36847185211607464</v>
      </c>
      <c r="G213" s="29"/>
      <c r="H213" s="29"/>
    </row>
    <row r="214" spans="1:8" ht="12.75" customHeight="1">
      <c r="A214" s="170">
        <v>23</v>
      </c>
      <c r="B214" s="285" t="str">
        <f t="shared" si="15"/>
        <v>Karauli</v>
      </c>
      <c r="C214" s="170">
        <v>44581</v>
      </c>
      <c r="D214" s="230">
        <v>35489</v>
      </c>
      <c r="E214" s="230">
        <f t="shared" si="13"/>
        <v>-9092</v>
      </c>
      <c r="F214" s="187">
        <f t="shared" si="14"/>
        <v>-0.203943383952805</v>
      </c>
      <c r="G214" s="29"/>
      <c r="H214" s="29"/>
    </row>
    <row r="215" spans="1:8" ht="12.75" customHeight="1">
      <c r="A215" s="170">
        <v>24</v>
      </c>
      <c r="B215" s="285" t="str">
        <f t="shared" si="15"/>
        <v>Kota</v>
      </c>
      <c r="C215" s="170">
        <v>36741</v>
      </c>
      <c r="D215" s="230">
        <v>31795</v>
      </c>
      <c r="E215" s="230">
        <f t="shared" si="13"/>
        <v>-4946</v>
      </c>
      <c r="F215" s="187">
        <f t="shared" si="14"/>
        <v>-0.13461800168748808</v>
      </c>
      <c r="G215" s="29"/>
      <c r="H215" s="29"/>
    </row>
    <row r="216" spans="1:8" ht="12.75" customHeight="1">
      <c r="A216" s="170">
        <v>25</v>
      </c>
      <c r="B216" s="285" t="str">
        <f t="shared" si="15"/>
        <v>Nagaur</v>
      </c>
      <c r="C216" s="170">
        <v>86842</v>
      </c>
      <c r="D216" s="230">
        <v>85773</v>
      </c>
      <c r="E216" s="230">
        <f t="shared" si="13"/>
        <v>-1069</v>
      </c>
      <c r="F216" s="187">
        <f t="shared" si="14"/>
        <v>-0.012309711890559868</v>
      </c>
      <c r="G216" s="29"/>
      <c r="H216" s="29"/>
    </row>
    <row r="217" spans="1:8" ht="12.75" customHeight="1">
      <c r="A217" s="170">
        <v>26</v>
      </c>
      <c r="B217" s="285" t="str">
        <f t="shared" si="15"/>
        <v>Pali</v>
      </c>
      <c r="C217" s="170">
        <v>67202</v>
      </c>
      <c r="D217" s="230">
        <v>62467</v>
      </c>
      <c r="E217" s="230">
        <f t="shared" si="13"/>
        <v>-4735</v>
      </c>
      <c r="F217" s="187">
        <f t="shared" si="14"/>
        <v>-0.0704592125234368</v>
      </c>
      <c r="G217" s="29"/>
      <c r="H217" s="29"/>
    </row>
    <row r="218" spans="1:8" ht="12.75" customHeight="1">
      <c r="A218" s="170">
        <v>27</v>
      </c>
      <c r="B218" s="285" t="str">
        <f t="shared" si="15"/>
        <v>Partapgarh</v>
      </c>
      <c r="C218" s="170">
        <v>45193</v>
      </c>
      <c r="D218" s="230">
        <v>39508</v>
      </c>
      <c r="E218" s="230">
        <f t="shared" si="13"/>
        <v>-5685</v>
      </c>
      <c r="F218" s="187">
        <f t="shared" si="14"/>
        <v>-0.1257938176266236</v>
      </c>
      <c r="G218" s="29"/>
      <c r="H218" s="29"/>
    </row>
    <row r="219" spans="1:8" ht="12.75" customHeight="1">
      <c r="A219" s="170">
        <v>28</v>
      </c>
      <c r="B219" s="285" t="str">
        <f t="shared" si="15"/>
        <v>Rajsamand</v>
      </c>
      <c r="C219" s="170">
        <v>51736</v>
      </c>
      <c r="D219" s="230">
        <v>42612</v>
      </c>
      <c r="E219" s="230">
        <f t="shared" si="13"/>
        <v>-9124</v>
      </c>
      <c r="F219" s="187">
        <f t="shared" si="14"/>
        <v>-0.1763568888201639</v>
      </c>
      <c r="G219" s="29"/>
      <c r="H219" s="29"/>
    </row>
    <row r="220" spans="1:8" ht="12.75" customHeight="1">
      <c r="A220" s="170">
        <v>29</v>
      </c>
      <c r="B220" s="285" t="str">
        <f t="shared" si="15"/>
        <v>S.Madhopur</v>
      </c>
      <c r="C220" s="170">
        <v>33486</v>
      </c>
      <c r="D220" s="230">
        <v>27710</v>
      </c>
      <c r="E220" s="230">
        <f t="shared" si="13"/>
        <v>-5776</v>
      </c>
      <c r="F220" s="187">
        <f t="shared" si="14"/>
        <v>-0.1724899958191483</v>
      </c>
      <c r="G220" s="29"/>
      <c r="H220" s="29"/>
    </row>
    <row r="221" spans="1:8" ht="12.75" customHeight="1">
      <c r="A221" s="170">
        <v>30</v>
      </c>
      <c r="B221" s="285" t="str">
        <f t="shared" si="15"/>
        <v>Sikar</v>
      </c>
      <c r="C221" s="170">
        <v>59519</v>
      </c>
      <c r="D221" s="230">
        <v>49595</v>
      </c>
      <c r="E221" s="230">
        <f t="shared" si="13"/>
        <v>-9924</v>
      </c>
      <c r="F221" s="187">
        <f t="shared" si="14"/>
        <v>-0.1667366723231237</v>
      </c>
      <c r="G221" s="29"/>
      <c r="H221" s="29"/>
    </row>
    <row r="222" spans="1:8" ht="12.75" customHeight="1">
      <c r="A222" s="170">
        <v>31</v>
      </c>
      <c r="B222" s="285" t="str">
        <f t="shared" si="15"/>
        <v>Sirohi</v>
      </c>
      <c r="C222" s="170">
        <v>40146</v>
      </c>
      <c r="D222" s="230">
        <v>27372</v>
      </c>
      <c r="E222" s="230">
        <f t="shared" si="13"/>
        <v>-12774</v>
      </c>
      <c r="F222" s="187">
        <f t="shared" si="14"/>
        <v>-0.3181886115677776</v>
      </c>
      <c r="G222" s="29" t="s">
        <v>12</v>
      </c>
      <c r="H222" s="29"/>
    </row>
    <row r="223" spans="1:8" ht="12.75" customHeight="1">
      <c r="A223" s="170">
        <v>32</v>
      </c>
      <c r="B223" s="285" t="str">
        <f t="shared" si="15"/>
        <v>Tonk</v>
      </c>
      <c r="C223" s="170">
        <v>39032</v>
      </c>
      <c r="D223" s="230">
        <v>34178</v>
      </c>
      <c r="E223" s="230">
        <f t="shared" si="13"/>
        <v>-4854</v>
      </c>
      <c r="F223" s="187">
        <f t="shared" si="14"/>
        <v>-0.12435949989751999</v>
      </c>
      <c r="G223" s="29"/>
      <c r="H223" s="29"/>
    </row>
    <row r="224" spans="1:8" ht="12.75" customHeight="1">
      <c r="A224" s="170">
        <v>33</v>
      </c>
      <c r="B224" s="285" t="str">
        <f t="shared" si="15"/>
        <v>Udaipur</v>
      </c>
      <c r="C224" s="170">
        <v>129773</v>
      </c>
      <c r="D224" s="230">
        <v>88870</v>
      </c>
      <c r="E224" s="230">
        <f t="shared" si="13"/>
        <v>-40903</v>
      </c>
      <c r="F224" s="187">
        <f t="shared" si="14"/>
        <v>-0.3151888297257519</v>
      </c>
      <c r="G224" s="29"/>
      <c r="H224" s="29"/>
    </row>
    <row r="225" spans="1:8" ht="12.75" customHeight="1">
      <c r="A225" s="31"/>
      <c r="B225" s="1" t="s">
        <v>27</v>
      </c>
      <c r="C225" s="14">
        <f>SUM(C192:C224)</f>
        <v>2130561</v>
      </c>
      <c r="D225" s="14">
        <f>SUM(D192:D224)</f>
        <v>1618947</v>
      </c>
      <c r="E225" s="134">
        <f t="shared" si="13"/>
        <v>-511614</v>
      </c>
      <c r="F225" s="132">
        <f t="shared" si="14"/>
        <v>-0.24013112039505088</v>
      </c>
      <c r="G225" s="29"/>
      <c r="H225" s="29"/>
    </row>
    <row r="226" spans="1:8" ht="12.75" customHeight="1">
      <c r="A226" s="37"/>
      <c r="B226" s="2"/>
      <c r="C226" s="40"/>
      <c r="D226" s="41"/>
      <c r="E226" s="42"/>
      <c r="F226" s="35"/>
      <c r="G226" s="29"/>
      <c r="H226" s="29"/>
    </row>
    <row r="227" spans="1:8" ht="12.75" customHeight="1">
      <c r="A227" s="23"/>
      <c r="B227" s="30"/>
      <c r="C227" s="30"/>
      <c r="D227" s="30"/>
      <c r="E227" s="30"/>
      <c r="G227" s="29"/>
      <c r="H227" s="29"/>
    </row>
    <row r="228" spans="1:8" ht="12.75" customHeight="1">
      <c r="A228" s="326" t="s">
        <v>225</v>
      </c>
      <c r="B228" s="326"/>
      <c r="C228" s="326"/>
      <c r="D228" s="326"/>
      <c r="E228" s="326"/>
      <c r="F228" s="326"/>
      <c r="G228" s="326"/>
      <c r="H228" s="12"/>
    </row>
    <row r="229" spans="1:8" ht="69.75" customHeight="1">
      <c r="A229" s="14" t="s">
        <v>20</v>
      </c>
      <c r="B229" s="14" t="s">
        <v>21</v>
      </c>
      <c r="C229" s="14" t="s">
        <v>199</v>
      </c>
      <c r="D229" s="14" t="s">
        <v>99</v>
      </c>
      <c r="E229" s="27" t="s">
        <v>6</v>
      </c>
      <c r="F229" s="14" t="s">
        <v>28</v>
      </c>
      <c r="G229" s="246"/>
      <c r="H229" s="246"/>
    </row>
    <row r="230" spans="1:8" ht="12.75" customHeight="1">
      <c r="A230" s="14">
        <v>1</v>
      </c>
      <c r="B230" s="14">
        <v>2</v>
      </c>
      <c r="C230" s="14">
        <v>3</v>
      </c>
      <c r="D230" s="14">
        <v>4</v>
      </c>
      <c r="E230" s="14" t="s">
        <v>29</v>
      </c>
      <c r="F230" s="14">
        <v>6</v>
      </c>
      <c r="G230" s="29"/>
      <c r="H230" s="29"/>
    </row>
    <row r="231" spans="1:8" ht="12.75" customHeight="1">
      <c r="A231" s="16">
        <v>1</v>
      </c>
      <c r="B231" s="291" t="str">
        <f>B192</f>
        <v>Ajmer</v>
      </c>
      <c r="C231" s="135">
        <v>105893</v>
      </c>
      <c r="D231" s="230">
        <v>109058</v>
      </c>
      <c r="E231" s="135">
        <f>D231-C231</f>
        <v>3165</v>
      </c>
      <c r="F231" s="133">
        <f>E231/C231</f>
        <v>0.029888661195735317</v>
      </c>
      <c r="G231" s="29"/>
      <c r="H231" s="29"/>
    </row>
    <row r="232" spans="1:8" ht="12.75" customHeight="1">
      <c r="A232" s="16">
        <v>2</v>
      </c>
      <c r="B232" s="291" t="str">
        <f aca="true" t="shared" si="16" ref="B232:B263">B193</f>
        <v>Alwar</v>
      </c>
      <c r="C232" s="135">
        <v>138539</v>
      </c>
      <c r="D232" s="230">
        <v>138736</v>
      </c>
      <c r="E232" s="135">
        <f aca="true" t="shared" si="17" ref="E232:E263">D232-C232</f>
        <v>197</v>
      </c>
      <c r="F232" s="133">
        <f aca="true" t="shared" si="18" ref="F232:F263">E232/C232</f>
        <v>0.001421982257703607</v>
      </c>
      <c r="G232" s="29"/>
      <c r="H232" s="29"/>
    </row>
    <row r="233" spans="1:8" ht="12.75" customHeight="1">
      <c r="A233" s="16">
        <v>3</v>
      </c>
      <c r="B233" s="291" t="str">
        <f t="shared" si="16"/>
        <v>Banswara</v>
      </c>
      <c r="C233" s="135">
        <v>143896</v>
      </c>
      <c r="D233" s="230">
        <v>108009</v>
      </c>
      <c r="E233" s="135">
        <f t="shared" si="17"/>
        <v>-35887</v>
      </c>
      <c r="F233" s="133">
        <f t="shared" si="18"/>
        <v>-0.24939539667537666</v>
      </c>
      <c r="G233" s="29"/>
      <c r="H233" s="29"/>
    </row>
    <row r="234" spans="1:8" ht="12.75" customHeight="1">
      <c r="A234" s="16">
        <v>4</v>
      </c>
      <c r="B234" s="291" t="str">
        <f t="shared" si="16"/>
        <v>Baran</v>
      </c>
      <c r="C234" s="135">
        <v>85052</v>
      </c>
      <c r="D234" s="230">
        <v>90090</v>
      </c>
      <c r="E234" s="135">
        <f t="shared" si="17"/>
        <v>5038</v>
      </c>
      <c r="F234" s="133">
        <f t="shared" si="18"/>
        <v>0.05923435075012933</v>
      </c>
      <c r="G234" s="29"/>
      <c r="H234" s="29"/>
    </row>
    <row r="235" spans="1:8" ht="12.75" customHeight="1">
      <c r="A235" s="16">
        <v>5</v>
      </c>
      <c r="B235" s="291" t="str">
        <f t="shared" si="16"/>
        <v>Barmer</v>
      </c>
      <c r="C235" s="135">
        <v>223156</v>
      </c>
      <c r="D235" s="230">
        <v>230809</v>
      </c>
      <c r="E235" s="135">
        <f t="shared" si="17"/>
        <v>7653</v>
      </c>
      <c r="F235" s="133">
        <f t="shared" si="18"/>
        <v>0.034294394952409976</v>
      </c>
      <c r="G235" s="29"/>
      <c r="H235" s="29"/>
    </row>
    <row r="236" spans="1:8" ht="12.75" customHeight="1">
      <c r="A236" s="16">
        <v>6</v>
      </c>
      <c r="B236" s="291" t="str">
        <f t="shared" si="16"/>
        <v>Bharatpur</v>
      </c>
      <c r="C236" s="135">
        <v>96680</v>
      </c>
      <c r="D236" s="230">
        <v>94831</v>
      </c>
      <c r="E236" s="135">
        <f t="shared" si="17"/>
        <v>-1849</v>
      </c>
      <c r="F236" s="133">
        <f t="shared" si="18"/>
        <v>-0.01912494828299545</v>
      </c>
      <c r="G236" s="29"/>
      <c r="H236" s="29"/>
    </row>
    <row r="237" spans="1:8" ht="12.75" customHeight="1">
      <c r="A237" s="16">
        <v>7</v>
      </c>
      <c r="B237" s="291" t="str">
        <f t="shared" si="16"/>
        <v>Bhilwara</v>
      </c>
      <c r="C237" s="135">
        <v>148718</v>
      </c>
      <c r="D237" s="230">
        <v>148489</v>
      </c>
      <c r="E237" s="135">
        <f t="shared" si="17"/>
        <v>-229</v>
      </c>
      <c r="F237" s="133">
        <f t="shared" si="18"/>
        <v>-0.00153982705523205</v>
      </c>
      <c r="G237" s="29"/>
      <c r="H237" s="29"/>
    </row>
    <row r="238" spans="1:8" ht="12.75" customHeight="1">
      <c r="A238" s="16">
        <v>8</v>
      </c>
      <c r="B238" s="291" t="str">
        <f t="shared" si="16"/>
        <v>Bikaner</v>
      </c>
      <c r="C238" s="135">
        <v>103166</v>
      </c>
      <c r="D238" s="230">
        <v>96705</v>
      </c>
      <c r="E238" s="135">
        <f t="shared" si="17"/>
        <v>-6461</v>
      </c>
      <c r="F238" s="133">
        <f t="shared" si="18"/>
        <v>-0.06262722214683132</v>
      </c>
      <c r="G238" s="29"/>
      <c r="H238" s="29"/>
    </row>
    <row r="239" spans="1:8" ht="12.75" customHeight="1">
      <c r="A239" s="16">
        <v>9</v>
      </c>
      <c r="B239" s="291" t="str">
        <f t="shared" si="16"/>
        <v>Bundi</v>
      </c>
      <c r="C239" s="135">
        <v>65819</v>
      </c>
      <c r="D239" s="230">
        <v>55062</v>
      </c>
      <c r="E239" s="135">
        <f t="shared" si="17"/>
        <v>-10757</v>
      </c>
      <c r="F239" s="133">
        <f t="shared" si="18"/>
        <v>-0.1634330512466005</v>
      </c>
      <c r="G239" s="29"/>
      <c r="H239" s="29"/>
    </row>
    <row r="240" spans="1:8" ht="12.75" customHeight="1">
      <c r="A240" s="16">
        <v>10</v>
      </c>
      <c r="B240" s="291" t="str">
        <f t="shared" si="16"/>
        <v>Chittorgarh</v>
      </c>
      <c r="C240" s="135">
        <v>71665</v>
      </c>
      <c r="D240" s="230">
        <v>69663</v>
      </c>
      <c r="E240" s="135">
        <f t="shared" si="17"/>
        <v>-2002</v>
      </c>
      <c r="F240" s="133">
        <f t="shared" si="18"/>
        <v>-0.027935533384497314</v>
      </c>
      <c r="G240" s="29"/>
      <c r="H240" s="29"/>
    </row>
    <row r="241" spans="1:8" ht="12.75" customHeight="1">
      <c r="A241" s="16">
        <v>11</v>
      </c>
      <c r="B241" s="291" t="str">
        <f t="shared" si="16"/>
        <v>Churu</v>
      </c>
      <c r="C241" s="135">
        <v>93087</v>
      </c>
      <c r="D241" s="230">
        <v>89188</v>
      </c>
      <c r="E241" s="135">
        <f t="shared" si="17"/>
        <v>-3899</v>
      </c>
      <c r="F241" s="133">
        <f t="shared" si="18"/>
        <v>-0.04188554792828215</v>
      </c>
      <c r="G241" s="29"/>
      <c r="H241" s="29"/>
    </row>
    <row r="242" spans="1:8" ht="12.75" customHeight="1">
      <c r="A242" s="16">
        <v>12</v>
      </c>
      <c r="B242" s="291" t="str">
        <f t="shared" si="16"/>
        <v>Dausa</v>
      </c>
      <c r="C242" s="135">
        <v>76420</v>
      </c>
      <c r="D242" s="230">
        <v>56219</v>
      </c>
      <c r="E242" s="135">
        <f t="shared" si="17"/>
        <v>-20201</v>
      </c>
      <c r="F242" s="133">
        <f t="shared" si="18"/>
        <v>-0.2643417953415336</v>
      </c>
      <c r="G242" s="29"/>
      <c r="H242" s="29"/>
    </row>
    <row r="243" spans="1:8" ht="12.75" customHeight="1">
      <c r="A243" s="16">
        <v>13</v>
      </c>
      <c r="B243" s="291" t="str">
        <f t="shared" si="16"/>
        <v>Dholpur</v>
      </c>
      <c r="C243" s="135">
        <v>67379</v>
      </c>
      <c r="D243" s="230">
        <v>72557</v>
      </c>
      <c r="E243" s="135">
        <f t="shared" si="17"/>
        <v>5178</v>
      </c>
      <c r="F243" s="133">
        <f t="shared" si="18"/>
        <v>0.07684886982591015</v>
      </c>
      <c r="G243" s="29"/>
      <c r="H243" s="29"/>
    </row>
    <row r="244" spans="1:8" ht="12.75" customHeight="1">
      <c r="A244" s="16">
        <v>14</v>
      </c>
      <c r="B244" s="291" t="str">
        <f t="shared" si="16"/>
        <v>Dungarpur</v>
      </c>
      <c r="C244" s="135">
        <v>118173</v>
      </c>
      <c r="D244" s="230">
        <v>82223</v>
      </c>
      <c r="E244" s="135">
        <f t="shared" si="17"/>
        <v>-35950</v>
      </c>
      <c r="F244" s="133">
        <f t="shared" si="18"/>
        <v>-0.3042150068120467</v>
      </c>
      <c r="G244" s="29"/>
      <c r="H244" s="29"/>
    </row>
    <row r="245" spans="1:8" ht="12.75" customHeight="1">
      <c r="A245" s="16">
        <v>15</v>
      </c>
      <c r="B245" s="291" t="str">
        <f t="shared" si="16"/>
        <v>Ganganagar</v>
      </c>
      <c r="C245" s="135">
        <v>71749</v>
      </c>
      <c r="D245" s="230">
        <v>76744</v>
      </c>
      <c r="E245" s="135">
        <f t="shared" si="17"/>
        <v>4995</v>
      </c>
      <c r="F245" s="133">
        <f t="shared" si="18"/>
        <v>0.06961769502013965</v>
      </c>
      <c r="G245" s="29"/>
      <c r="H245" s="29"/>
    </row>
    <row r="246" spans="1:8" ht="12.75" customHeight="1">
      <c r="A246" s="16">
        <v>16</v>
      </c>
      <c r="B246" s="291" t="str">
        <f t="shared" si="16"/>
        <v>Hanumangarh</v>
      </c>
      <c r="C246" s="135">
        <v>69194</v>
      </c>
      <c r="D246" s="230">
        <v>46296</v>
      </c>
      <c r="E246" s="135">
        <f t="shared" si="17"/>
        <v>-22898</v>
      </c>
      <c r="F246" s="133">
        <f t="shared" si="18"/>
        <v>-0.3309246466456629</v>
      </c>
      <c r="G246" s="29"/>
      <c r="H246" s="29"/>
    </row>
    <row r="247" spans="1:8" ht="12.75" customHeight="1">
      <c r="A247" s="16">
        <v>17</v>
      </c>
      <c r="B247" s="291" t="str">
        <f t="shared" si="16"/>
        <v>Jaipur</v>
      </c>
      <c r="C247" s="135">
        <v>159996</v>
      </c>
      <c r="D247" s="230">
        <v>158295</v>
      </c>
      <c r="E247" s="135">
        <f t="shared" si="17"/>
        <v>-1701</v>
      </c>
      <c r="F247" s="133">
        <f t="shared" si="18"/>
        <v>-0.010631515787894697</v>
      </c>
      <c r="G247" s="29"/>
      <c r="H247" s="29"/>
    </row>
    <row r="248" spans="1:8" ht="12.75" customHeight="1">
      <c r="A248" s="16">
        <v>18</v>
      </c>
      <c r="B248" s="291" t="str">
        <f t="shared" si="16"/>
        <v>Jaiselmer</v>
      </c>
      <c r="C248" s="135">
        <v>63134</v>
      </c>
      <c r="D248" s="230">
        <v>50990</v>
      </c>
      <c r="E248" s="135">
        <f t="shared" si="17"/>
        <v>-12144</v>
      </c>
      <c r="F248" s="133">
        <f t="shared" si="18"/>
        <v>-0.1923527734659613</v>
      </c>
      <c r="G248" s="29"/>
      <c r="H248" s="29"/>
    </row>
    <row r="249" spans="1:8" ht="12.75" customHeight="1">
      <c r="A249" s="16">
        <v>19</v>
      </c>
      <c r="B249" s="291" t="str">
        <f t="shared" si="16"/>
        <v>Jalore</v>
      </c>
      <c r="C249" s="135">
        <v>96741</v>
      </c>
      <c r="D249" s="230">
        <v>98889</v>
      </c>
      <c r="E249" s="135">
        <f t="shared" si="17"/>
        <v>2148</v>
      </c>
      <c r="F249" s="133">
        <f t="shared" si="18"/>
        <v>0.0222036158402332</v>
      </c>
      <c r="G249" s="29"/>
      <c r="H249" s="29"/>
    </row>
    <row r="250" spans="1:8" ht="12.75" customHeight="1">
      <c r="A250" s="16">
        <v>20</v>
      </c>
      <c r="B250" s="291" t="str">
        <f t="shared" si="16"/>
        <v>Jhalawar</v>
      </c>
      <c r="C250" s="135">
        <v>81122</v>
      </c>
      <c r="D250" s="230">
        <v>77324</v>
      </c>
      <c r="E250" s="135">
        <f t="shared" si="17"/>
        <v>-3798</v>
      </c>
      <c r="F250" s="133">
        <f t="shared" si="18"/>
        <v>-0.04681837232809842</v>
      </c>
      <c r="G250" s="29"/>
      <c r="H250" s="29"/>
    </row>
    <row r="251" spans="1:8" ht="12.75" customHeight="1">
      <c r="A251" s="16">
        <v>21</v>
      </c>
      <c r="B251" s="291" t="str">
        <f t="shared" si="16"/>
        <v>Jhunjhunu</v>
      </c>
      <c r="C251" s="135">
        <v>54396</v>
      </c>
      <c r="D251" s="230">
        <v>52118</v>
      </c>
      <c r="E251" s="135">
        <f t="shared" si="17"/>
        <v>-2278</v>
      </c>
      <c r="F251" s="133">
        <f t="shared" si="18"/>
        <v>-0.0418780792705346</v>
      </c>
      <c r="G251" s="29"/>
      <c r="H251" s="29"/>
    </row>
    <row r="252" spans="1:8" ht="12.75" customHeight="1">
      <c r="A252" s="16">
        <v>22</v>
      </c>
      <c r="B252" s="291" t="str">
        <f t="shared" si="16"/>
        <v>Jodhpur</v>
      </c>
      <c r="C252" s="135">
        <v>154891</v>
      </c>
      <c r="D252" s="230">
        <v>160404</v>
      </c>
      <c r="E252" s="135">
        <f t="shared" si="17"/>
        <v>5513</v>
      </c>
      <c r="F252" s="133">
        <f t="shared" si="18"/>
        <v>0.03559277169106016</v>
      </c>
      <c r="G252" s="29"/>
      <c r="H252" s="29"/>
    </row>
    <row r="253" spans="1:8" ht="12.75" customHeight="1">
      <c r="A253" s="16">
        <v>23</v>
      </c>
      <c r="B253" s="291" t="str">
        <f t="shared" si="16"/>
        <v>Karauli</v>
      </c>
      <c r="C253" s="135">
        <v>58988</v>
      </c>
      <c r="D253" s="230">
        <v>59517</v>
      </c>
      <c r="E253" s="135">
        <f t="shared" si="17"/>
        <v>529</v>
      </c>
      <c r="F253" s="133">
        <f t="shared" si="18"/>
        <v>0.008967925679799281</v>
      </c>
      <c r="G253" s="29"/>
      <c r="H253" s="29"/>
    </row>
    <row r="254" spans="1:8" ht="12.75" customHeight="1">
      <c r="A254" s="16">
        <v>24</v>
      </c>
      <c r="B254" s="291" t="str">
        <f t="shared" si="16"/>
        <v>Kota</v>
      </c>
      <c r="C254" s="135">
        <v>49037</v>
      </c>
      <c r="D254" s="230">
        <v>49983</v>
      </c>
      <c r="E254" s="135">
        <f t="shared" si="17"/>
        <v>946</v>
      </c>
      <c r="F254" s="133">
        <f t="shared" si="18"/>
        <v>0.019291555356159635</v>
      </c>
      <c r="G254" s="29"/>
      <c r="H254" s="29"/>
    </row>
    <row r="255" spans="1:8" ht="12.75" customHeight="1">
      <c r="A255" s="16">
        <v>25</v>
      </c>
      <c r="B255" s="291" t="str">
        <f t="shared" si="16"/>
        <v>Nagaur</v>
      </c>
      <c r="C255" s="135">
        <v>123484</v>
      </c>
      <c r="D255" s="230">
        <v>127312</v>
      </c>
      <c r="E255" s="135">
        <f t="shared" si="17"/>
        <v>3828</v>
      </c>
      <c r="F255" s="133">
        <f t="shared" si="18"/>
        <v>0.030999967607139387</v>
      </c>
      <c r="G255" s="29"/>
      <c r="H255" s="29"/>
    </row>
    <row r="256" spans="1:8" ht="12.75" customHeight="1">
      <c r="A256" s="16">
        <v>26</v>
      </c>
      <c r="B256" s="291" t="str">
        <f t="shared" si="16"/>
        <v>Pali</v>
      </c>
      <c r="C256" s="135">
        <v>93000</v>
      </c>
      <c r="D256" s="230">
        <v>91505</v>
      </c>
      <c r="E256" s="135">
        <f t="shared" si="17"/>
        <v>-1495</v>
      </c>
      <c r="F256" s="133">
        <f t="shared" si="18"/>
        <v>-0.0160752688172043</v>
      </c>
      <c r="G256" s="29"/>
      <c r="H256" s="29"/>
    </row>
    <row r="257" spans="1:8" ht="12.75" customHeight="1">
      <c r="A257" s="16">
        <v>27</v>
      </c>
      <c r="B257" s="291" t="str">
        <f t="shared" si="16"/>
        <v>Partapgarh</v>
      </c>
      <c r="C257" s="135">
        <v>73377</v>
      </c>
      <c r="D257" s="230">
        <v>73304</v>
      </c>
      <c r="E257" s="135">
        <f t="shared" si="17"/>
        <v>-73</v>
      </c>
      <c r="F257" s="133">
        <f t="shared" si="18"/>
        <v>-0.0009948621502650695</v>
      </c>
      <c r="G257" s="29"/>
      <c r="H257" s="29"/>
    </row>
    <row r="258" spans="1:8" ht="12.75" customHeight="1">
      <c r="A258" s="16">
        <v>28</v>
      </c>
      <c r="B258" s="291" t="str">
        <f t="shared" si="16"/>
        <v>Rajsamand</v>
      </c>
      <c r="C258" s="135">
        <v>69417</v>
      </c>
      <c r="D258" s="230">
        <v>69510</v>
      </c>
      <c r="E258" s="135">
        <f t="shared" si="17"/>
        <v>93</v>
      </c>
      <c r="F258" s="133">
        <f t="shared" si="18"/>
        <v>0.00133972946108302</v>
      </c>
      <c r="G258" s="29"/>
      <c r="H258" s="29"/>
    </row>
    <row r="259" spans="1:8" ht="12.75" customHeight="1">
      <c r="A259" s="16">
        <v>29</v>
      </c>
      <c r="B259" s="291" t="str">
        <f t="shared" si="16"/>
        <v>S.Madhopur</v>
      </c>
      <c r="C259" s="135">
        <v>62869</v>
      </c>
      <c r="D259" s="230">
        <v>57236</v>
      </c>
      <c r="E259" s="135">
        <f t="shared" si="17"/>
        <v>-5633</v>
      </c>
      <c r="F259" s="133">
        <f t="shared" si="18"/>
        <v>-0.08959900745995641</v>
      </c>
      <c r="G259" s="29"/>
      <c r="H259" s="29"/>
    </row>
    <row r="260" spans="1:8" ht="12.75" customHeight="1">
      <c r="A260" s="16">
        <v>30</v>
      </c>
      <c r="B260" s="291" t="str">
        <f t="shared" si="16"/>
        <v>Sikar</v>
      </c>
      <c r="C260" s="135">
        <v>78662</v>
      </c>
      <c r="D260" s="230">
        <v>73867</v>
      </c>
      <c r="E260" s="135">
        <f t="shared" si="17"/>
        <v>-4795</v>
      </c>
      <c r="F260" s="133">
        <f t="shared" si="18"/>
        <v>-0.060957005924080244</v>
      </c>
      <c r="G260" s="29"/>
      <c r="H260" s="29"/>
    </row>
    <row r="261" spans="1:8" ht="12.75" customHeight="1">
      <c r="A261" s="16">
        <v>31</v>
      </c>
      <c r="B261" s="291" t="str">
        <f t="shared" si="16"/>
        <v>Sirohi</v>
      </c>
      <c r="C261" s="135">
        <v>54750</v>
      </c>
      <c r="D261" s="230">
        <v>57057</v>
      </c>
      <c r="E261" s="135">
        <f t="shared" si="17"/>
        <v>2307</v>
      </c>
      <c r="F261" s="133">
        <f t="shared" si="18"/>
        <v>0.04213698630136986</v>
      </c>
      <c r="G261" s="29"/>
      <c r="H261" s="29"/>
    </row>
    <row r="262" spans="1:8" ht="12.75" customHeight="1">
      <c r="A262" s="16">
        <v>32</v>
      </c>
      <c r="B262" s="291" t="str">
        <f t="shared" si="16"/>
        <v>Tonk</v>
      </c>
      <c r="C262" s="135">
        <v>66587</v>
      </c>
      <c r="D262" s="230">
        <v>63998</v>
      </c>
      <c r="E262" s="135">
        <f t="shared" si="17"/>
        <v>-2589</v>
      </c>
      <c r="F262" s="133">
        <f t="shared" si="18"/>
        <v>-0.0388814633487017</v>
      </c>
      <c r="G262" s="29"/>
      <c r="H262" s="29"/>
    </row>
    <row r="263" spans="1:8" ht="12.75" customHeight="1">
      <c r="A263" s="16">
        <v>33</v>
      </c>
      <c r="B263" s="291" t="str">
        <f t="shared" si="16"/>
        <v>Udaipur</v>
      </c>
      <c r="C263" s="135">
        <v>166279</v>
      </c>
      <c r="D263" s="230">
        <v>165915</v>
      </c>
      <c r="E263" s="135">
        <f t="shared" si="17"/>
        <v>-364</v>
      </c>
      <c r="F263" s="133">
        <f t="shared" si="18"/>
        <v>-0.0021890918275909764</v>
      </c>
      <c r="G263" s="29"/>
      <c r="H263" s="29"/>
    </row>
    <row r="264" spans="1:8" ht="12.75" customHeight="1">
      <c r="A264" s="31"/>
      <c r="B264" s="1" t="s">
        <v>27</v>
      </c>
      <c r="C264" s="134">
        <f>SUM(C231:C263)</f>
        <v>3185316</v>
      </c>
      <c r="D264" s="232">
        <f>SUM(D231:D263)</f>
        <v>3051903</v>
      </c>
      <c r="E264" s="134">
        <f>D264-C264</f>
        <v>-133413</v>
      </c>
      <c r="F264" s="132">
        <f>E264/C264</f>
        <v>-0.041883756588043386</v>
      </c>
      <c r="G264" s="29"/>
      <c r="H264" s="29"/>
    </row>
    <row r="265" spans="1:8" ht="12.75" customHeight="1">
      <c r="A265" s="23"/>
      <c r="B265" s="33"/>
      <c r="C265" s="34"/>
      <c r="D265" s="34"/>
      <c r="E265" s="34"/>
      <c r="F265" s="35"/>
      <c r="G265" s="29"/>
      <c r="H265" s="29"/>
    </row>
    <row r="266" spans="1:8" ht="12.75" customHeight="1">
      <c r="A266" s="326" t="s">
        <v>226</v>
      </c>
      <c r="B266" s="326"/>
      <c r="C266" s="326"/>
      <c r="D266" s="326"/>
      <c r="E266" s="326"/>
      <c r="F266" s="326"/>
      <c r="G266" s="29"/>
      <c r="H266" s="29"/>
    </row>
    <row r="267" spans="1:8" ht="70.5" customHeight="1">
      <c r="A267" s="14" t="s">
        <v>20</v>
      </c>
      <c r="B267" s="14" t="s">
        <v>21</v>
      </c>
      <c r="C267" s="14" t="s">
        <v>199</v>
      </c>
      <c r="D267" s="14" t="s">
        <v>99</v>
      </c>
      <c r="E267" s="27" t="s">
        <v>6</v>
      </c>
      <c r="F267" s="14" t="s">
        <v>28</v>
      </c>
      <c r="G267" s="29"/>
      <c r="H267" s="29"/>
    </row>
    <row r="268" spans="1:8" ht="12.75" customHeight="1">
      <c r="A268" s="14">
        <v>1</v>
      </c>
      <c r="B268" s="14">
        <v>2</v>
      </c>
      <c r="C268" s="14">
        <v>3</v>
      </c>
      <c r="D268" s="14">
        <v>4</v>
      </c>
      <c r="E268" s="14" t="s">
        <v>29</v>
      </c>
      <c r="F268" s="14">
        <v>6</v>
      </c>
      <c r="G268" s="29"/>
      <c r="H268" s="29"/>
    </row>
    <row r="269" spans="1:8" ht="12.75" customHeight="1">
      <c r="A269" s="170">
        <v>1</v>
      </c>
      <c r="B269" s="285" t="str">
        <f>B231</f>
        <v>Ajmer</v>
      </c>
      <c r="C269" s="170">
        <v>57277</v>
      </c>
      <c r="D269" s="230">
        <v>60776</v>
      </c>
      <c r="E269" s="230">
        <f aca="true" t="shared" si="19" ref="E269:E301">D269-C269</f>
        <v>3499</v>
      </c>
      <c r="F269" s="187">
        <f aca="true" t="shared" si="20" ref="F269:F301">E269/C269</f>
        <v>0.061089093353353004</v>
      </c>
      <c r="G269" s="29"/>
      <c r="H269" s="29"/>
    </row>
    <row r="270" spans="1:8" ht="12.75" customHeight="1">
      <c r="A270" s="170">
        <v>2</v>
      </c>
      <c r="B270" s="285" t="str">
        <f aca="true" t="shared" si="21" ref="B270:B301">B232</f>
        <v>Alwar</v>
      </c>
      <c r="C270" s="170">
        <v>80616</v>
      </c>
      <c r="D270" s="230">
        <v>64896</v>
      </c>
      <c r="E270" s="230">
        <f t="shared" si="19"/>
        <v>-15720</v>
      </c>
      <c r="F270" s="187">
        <f t="shared" si="20"/>
        <v>-0.19499851146174457</v>
      </c>
      <c r="G270" s="29"/>
      <c r="H270" s="29"/>
    </row>
    <row r="271" spans="1:8" ht="12.75" customHeight="1">
      <c r="A271" s="170">
        <v>3</v>
      </c>
      <c r="B271" s="285" t="str">
        <f t="shared" si="21"/>
        <v>Banswara</v>
      </c>
      <c r="C271" s="170">
        <v>89529</v>
      </c>
      <c r="D271" s="230">
        <v>53420</v>
      </c>
      <c r="E271" s="230">
        <f t="shared" si="19"/>
        <v>-36109</v>
      </c>
      <c r="F271" s="187">
        <f t="shared" si="20"/>
        <v>-0.4033218286812094</v>
      </c>
      <c r="G271" s="29"/>
      <c r="H271" s="29"/>
    </row>
    <row r="272" spans="1:8" ht="12.75" customHeight="1">
      <c r="A272" s="170">
        <v>4</v>
      </c>
      <c r="B272" s="285" t="str">
        <f t="shared" si="21"/>
        <v>Baran</v>
      </c>
      <c r="C272" s="170">
        <v>33231</v>
      </c>
      <c r="D272" s="230">
        <v>36080</v>
      </c>
      <c r="E272" s="230">
        <f t="shared" si="19"/>
        <v>2849</v>
      </c>
      <c r="F272" s="187">
        <f t="shared" si="20"/>
        <v>0.08573320092684542</v>
      </c>
      <c r="G272" s="29"/>
      <c r="H272" s="29"/>
    </row>
    <row r="273" spans="1:8" ht="12.75" customHeight="1">
      <c r="A273" s="170">
        <v>5</v>
      </c>
      <c r="B273" s="285" t="str">
        <f t="shared" si="21"/>
        <v>Barmer</v>
      </c>
      <c r="C273" s="170">
        <v>106790</v>
      </c>
      <c r="D273" s="230">
        <v>114127</v>
      </c>
      <c r="E273" s="230">
        <f t="shared" si="19"/>
        <v>7337</v>
      </c>
      <c r="F273" s="187">
        <f t="shared" si="20"/>
        <v>0.06870493491899991</v>
      </c>
      <c r="G273" s="29"/>
      <c r="H273" s="29"/>
    </row>
    <row r="274" spans="1:8" ht="12.75" customHeight="1">
      <c r="A274" s="170">
        <v>6</v>
      </c>
      <c r="B274" s="285" t="str">
        <f t="shared" si="21"/>
        <v>Bharatpur</v>
      </c>
      <c r="C274" s="170">
        <v>53129</v>
      </c>
      <c r="D274" s="230">
        <v>53809</v>
      </c>
      <c r="E274" s="230">
        <f t="shared" si="19"/>
        <v>680</v>
      </c>
      <c r="F274" s="187">
        <f t="shared" si="20"/>
        <v>0.012799036307854467</v>
      </c>
      <c r="G274" s="29"/>
      <c r="H274" s="29"/>
    </row>
    <row r="275" spans="1:8" ht="12.75" customHeight="1">
      <c r="A275" s="170">
        <v>7</v>
      </c>
      <c r="B275" s="285" t="str">
        <f t="shared" si="21"/>
        <v>Bhilwara</v>
      </c>
      <c r="C275" s="170">
        <v>80293</v>
      </c>
      <c r="D275" s="230">
        <v>79587</v>
      </c>
      <c r="E275" s="230">
        <f t="shared" si="19"/>
        <v>-706</v>
      </c>
      <c r="F275" s="187">
        <f t="shared" si="20"/>
        <v>-0.00879279638324636</v>
      </c>
      <c r="G275" s="29"/>
      <c r="H275" s="29"/>
    </row>
    <row r="276" spans="1:8" ht="12.75" customHeight="1">
      <c r="A276" s="170">
        <v>8</v>
      </c>
      <c r="B276" s="285" t="str">
        <f t="shared" si="21"/>
        <v>Bikaner</v>
      </c>
      <c r="C276" s="170">
        <v>47372</v>
      </c>
      <c r="D276" s="230">
        <v>36204</v>
      </c>
      <c r="E276" s="230">
        <f t="shared" si="19"/>
        <v>-11168</v>
      </c>
      <c r="F276" s="187">
        <f t="shared" si="20"/>
        <v>-0.23575107658532465</v>
      </c>
      <c r="G276" s="29"/>
      <c r="H276" s="29"/>
    </row>
    <row r="277" spans="1:8" ht="12.75" customHeight="1">
      <c r="A277" s="170">
        <v>9</v>
      </c>
      <c r="B277" s="285" t="str">
        <f t="shared" si="21"/>
        <v>Bundi</v>
      </c>
      <c r="C277" s="170">
        <v>34275</v>
      </c>
      <c r="D277" s="230">
        <v>36778</v>
      </c>
      <c r="E277" s="230">
        <f t="shared" si="19"/>
        <v>2503</v>
      </c>
      <c r="F277" s="187">
        <f t="shared" si="20"/>
        <v>0.07302698760029176</v>
      </c>
      <c r="G277" s="29"/>
      <c r="H277" s="29"/>
    </row>
    <row r="278" spans="1:8" ht="12.75" customHeight="1">
      <c r="A278" s="170">
        <v>10</v>
      </c>
      <c r="B278" s="285" t="str">
        <f t="shared" si="21"/>
        <v>Chittorgarh</v>
      </c>
      <c r="C278" s="170">
        <v>47312</v>
      </c>
      <c r="D278" s="230">
        <v>40046</v>
      </c>
      <c r="E278" s="230">
        <f t="shared" si="19"/>
        <v>-7266</v>
      </c>
      <c r="F278" s="187">
        <f t="shared" si="20"/>
        <v>-0.15357625972269193</v>
      </c>
      <c r="G278" s="29"/>
      <c r="H278" s="29"/>
    </row>
    <row r="279" spans="1:8" ht="12.75" customHeight="1">
      <c r="A279" s="170">
        <v>11</v>
      </c>
      <c r="B279" s="285" t="str">
        <f t="shared" si="21"/>
        <v>Churu</v>
      </c>
      <c r="C279" s="170">
        <v>50996</v>
      </c>
      <c r="D279" s="230">
        <v>52069</v>
      </c>
      <c r="E279" s="230">
        <f t="shared" si="19"/>
        <v>1073</v>
      </c>
      <c r="F279" s="187">
        <f t="shared" si="20"/>
        <v>0.02104086595027061</v>
      </c>
      <c r="G279" s="29"/>
      <c r="H279" s="29"/>
    </row>
    <row r="280" spans="1:8" ht="12.75" customHeight="1">
      <c r="A280" s="170">
        <v>12</v>
      </c>
      <c r="B280" s="285" t="str">
        <f t="shared" si="21"/>
        <v>Dausa</v>
      </c>
      <c r="C280" s="170">
        <v>46303</v>
      </c>
      <c r="D280" s="230">
        <v>38781</v>
      </c>
      <c r="E280" s="230">
        <f t="shared" si="19"/>
        <v>-7522</v>
      </c>
      <c r="F280" s="187">
        <f t="shared" si="20"/>
        <v>-0.1624516769971708</v>
      </c>
      <c r="G280" s="29"/>
      <c r="H280" s="29"/>
    </row>
    <row r="281" spans="1:8" ht="12.75" customHeight="1">
      <c r="A281" s="170">
        <v>13</v>
      </c>
      <c r="B281" s="285" t="str">
        <f t="shared" si="21"/>
        <v>Dholpur</v>
      </c>
      <c r="C281" s="170">
        <v>25407</v>
      </c>
      <c r="D281" s="230">
        <v>27298</v>
      </c>
      <c r="E281" s="230">
        <f t="shared" si="19"/>
        <v>1891</v>
      </c>
      <c r="F281" s="187">
        <f t="shared" si="20"/>
        <v>0.07442830715944425</v>
      </c>
      <c r="G281" s="29"/>
      <c r="H281" s="29"/>
    </row>
    <row r="282" spans="1:8" ht="12.75" customHeight="1">
      <c r="A282" s="170">
        <v>14</v>
      </c>
      <c r="B282" s="285" t="str">
        <f t="shared" si="21"/>
        <v>Dungarpur</v>
      </c>
      <c r="C282" s="170">
        <v>63874</v>
      </c>
      <c r="D282" s="230">
        <v>51085</v>
      </c>
      <c r="E282" s="230">
        <f t="shared" si="19"/>
        <v>-12789</v>
      </c>
      <c r="F282" s="187">
        <f t="shared" si="20"/>
        <v>-0.200222312678085</v>
      </c>
      <c r="G282" s="29"/>
      <c r="H282" s="29"/>
    </row>
    <row r="283" spans="1:8" ht="12.75" customHeight="1">
      <c r="A283" s="170">
        <v>15</v>
      </c>
      <c r="B283" s="285" t="str">
        <f t="shared" si="21"/>
        <v>Ganganagar</v>
      </c>
      <c r="C283" s="170">
        <v>33065</v>
      </c>
      <c r="D283" s="230">
        <v>34921</v>
      </c>
      <c r="E283" s="230">
        <f t="shared" si="19"/>
        <v>1856</v>
      </c>
      <c r="F283" s="187">
        <f t="shared" si="20"/>
        <v>0.05613186148495388</v>
      </c>
      <c r="G283" s="29"/>
      <c r="H283" s="29"/>
    </row>
    <row r="284" spans="1:8" ht="12.75" customHeight="1">
      <c r="A284" s="170">
        <v>16</v>
      </c>
      <c r="B284" s="285" t="str">
        <f t="shared" si="21"/>
        <v>Hanumangarh</v>
      </c>
      <c r="C284" s="170">
        <v>48832</v>
      </c>
      <c r="D284" s="230">
        <v>33700</v>
      </c>
      <c r="E284" s="230">
        <f t="shared" si="19"/>
        <v>-15132</v>
      </c>
      <c r="F284" s="187">
        <f t="shared" si="20"/>
        <v>-0.30987876802096986</v>
      </c>
      <c r="G284" s="29"/>
      <c r="H284" s="29"/>
    </row>
    <row r="285" spans="1:8" ht="12.75" customHeight="1">
      <c r="A285" s="170">
        <v>17</v>
      </c>
      <c r="B285" s="285" t="str">
        <f t="shared" si="21"/>
        <v>Jaipur</v>
      </c>
      <c r="C285" s="170">
        <v>83400</v>
      </c>
      <c r="D285" s="230">
        <v>72758</v>
      </c>
      <c r="E285" s="230">
        <f t="shared" si="19"/>
        <v>-10642</v>
      </c>
      <c r="F285" s="187">
        <f t="shared" si="20"/>
        <v>-0.1276019184652278</v>
      </c>
      <c r="G285" s="29"/>
      <c r="H285" s="29"/>
    </row>
    <row r="286" spans="1:8" ht="12.75" customHeight="1">
      <c r="A286" s="170">
        <v>18</v>
      </c>
      <c r="B286" s="285" t="str">
        <f t="shared" si="21"/>
        <v>Jaiselmer</v>
      </c>
      <c r="C286" s="170">
        <v>24769</v>
      </c>
      <c r="D286" s="230">
        <v>23688</v>
      </c>
      <c r="E286" s="230">
        <f t="shared" si="19"/>
        <v>-1081</v>
      </c>
      <c r="F286" s="187">
        <f t="shared" si="20"/>
        <v>-0.04364326375711575</v>
      </c>
      <c r="G286" s="29"/>
      <c r="H286" s="29"/>
    </row>
    <row r="287" spans="1:8" ht="12.75" customHeight="1">
      <c r="A287" s="170">
        <v>19</v>
      </c>
      <c r="B287" s="285" t="str">
        <f t="shared" si="21"/>
        <v>Jalore</v>
      </c>
      <c r="C287" s="170">
        <v>46415</v>
      </c>
      <c r="D287" s="230">
        <v>50388</v>
      </c>
      <c r="E287" s="230">
        <f t="shared" si="19"/>
        <v>3973</v>
      </c>
      <c r="F287" s="187">
        <f t="shared" si="20"/>
        <v>0.08559732844985457</v>
      </c>
      <c r="G287" s="29"/>
      <c r="H287" s="29"/>
    </row>
    <row r="288" spans="1:8" ht="12.75" customHeight="1">
      <c r="A288" s="170">
        <v>20</v>
      </c>
      <c r="B288" s="285" t="str">
        <f t="shared" si="21"/>
        <v>Jhalawar</v>
      </c>
      <c r="C288" s="170">
        <v>41635</v>
      </c>
      <c r="D288" s="230">
        <v>37117</v>
      </c>
      <c r="E288" s="230">
        <f t="shared" si="19"/>
        <v>-4518</v>
      </c>
      <c r="F288" s="187">
        <f t="shared" si="20"/>
        <v>-0.10851447099795845</v>
      </c>
      <c r="G288" s="29"/>
      <c r="H288" s="29"/>
    </row>
    <row r="289" spans="1:8" ht="12.75" customHeight="1">
      <c r="A289" s="170">
        <v>21</v>
      </c>
      <c r="B289" s="285" t="str">
        <f t="shared" si="21"/>
        <v>Jhunjhunu</v>
      </c>
      <c r="C289" s="170">
        <v>33308</v>
      </c>
      <c r="D289" s="230">
        <v>35854</v>
      </c>
      <c r="E289" s="230">
        <f t="shared" si="19"/>
        <v>2546</v>
      </c>
      <c r="F289" s="187">
        <f t="shared" si="20"/>
        <v>0.0764380929506425</v>
      </c>
      <c r="G289" s="29"/>
      <c r="H289" s="29"/>
    </row>
    <row r="290" spans="1:8" ht="12.75" customHeight="1">
      <c r="A290" s="170">
        <v>22</v>
      </c>
      <c r="B290" s="285" t="str">
        <f t="shared" si="21"/>
        <v>Jodhpur</v>
      </c>
      <c r="C290" s="170">
        <v>67754</v>
      </c>
      <c r="D290" s="230">
        <v>60196</v>
      </c>
      <c r="E290" s="230">
        <f t="shared" si="19"/>
        <v>-7558</v>
      </c>
      <c r="F290" s="187">
        <f t="shared" si="20"/>
        <v>-0.11155060955810726</v>
      </c>
      <c r="G290" s="29"/>
      <c r="H290" s="29"/>
    </row>
    <row r="291" spans="1:8" ht="12.75" customHeight="1">
      <c r="A291" s="170">
        <v>23</v>
      </c>
      <c r="B291" s="285" t="str">
        <f t="shared" si="21"/>
        <v>Karauli</v>
      </c>
      <c r="C291" s="170">
        <v>31881</v>
      </c>
      <c r="D291" s="230">
        <v>35489</v>
      </c>
      <c r="E291" s="230">
        <f t="shared" si="19"/>
        <v>3608</v>
      </c>
      <c r="F291" s="187">
        <f t="shared" si="20"/>
        <v>0.11317085411373545</v>
      </c>
      <c r="G291" s="29"/>
      <c r="H291" s="29"/>
    </row>
    <row r="292" spans="1:8" ht="12.75" customHeight="1">
      <c r="A292" s="170">
        <v>24</v>
      </c>
      <c r="B292" s="285" t="str">
        <f t="shared" si="21"/>
        <v>Kota</v>
      </c>
      <c r="C292" s="170">
        <v>31155</v>
      </c>
      <c r="D292" s="230">
        <v>31795</v>
      </c>
      <c r="E292" s="230">
        <f t="shared" si="19"/>
        <v>640</v>
      </c>
      <c r="F292" s="187">
        <f t="shared" si="20"/>
        <v>0.020542449045097094</v>
      </c>
      <c r="G292" s="29"/>
      <c r="H292" s="29"/>
    </row>
    <row r="293" spans="1:8" ht="12.75" customHeight="1">
      <c r="A293" s="170">
        <v>25</v>
      </c>
      <c r="B293" s="285" t="str">
        <f t="shared" si="21"/>
        <v>Nagaur</v>
      </c>
      <c r="C293" s="170">
        <v>82369</v>
      </c>
      <c r="D293" s="230">
        <v>85773</v>
      </c>
      <c r="E293" s="230">
        <f t="shared" si="19"/>
        <v>3404</v>
      </c>
      <c r="F293" s="187">
        <f t="shared" si="20"/>
        <v>0.041326227100001216</v>
      </c>
      <c r="G293" s="29"/>
      <c r="H293" s="29"/>
    </row>
    <row r="294" spans="1:8" ht="12.75" customHeight="1">
      <c r="A294" s="170">
        <v>26</v>
      </c>
      <c r="B294" s="285" t="str">
        <f t="shared" si="21"/>
        <v>Pali</v>
      </c>
      <c r="C294" s="170">
        <v>60091</v>
      </c>
      <c r="D294" s="230">
        <v>62467</v>
      </c>
      <c r="E294" s="230">
        <f t="shared" si="19"/>
        <v>2376</v>
      </c>
      <c r="F294" s="187">
        <f t="shared" si="20"/>
        <v>0.039540030953054535</v>
      </c>
      <c r="G294" s="29"/>
      <c r="H294" s="29"/>
    </row>
    <row r="295" spans="1:8" ht="12.75" customHeight="1">
      <c r="A295" s="170">
        <v>27</v>
      </c>
      <c r="B295" s="285" t="str">
        <f t="shared" si="21"/>
        <v>Partapgarh</v>
      </c>
      <c r="C295" s="170">
        <v>36084</v>
      </c>
      <c r="D295" s="230">
        <v>39508</v>
      </c>
      <c r="E295" s="230">
        <f t="shared" si="19"/>
        <v>3424</v>
      </c>
      <c r="F295" s="187">
        <f t="shared" si="20"/>
        <v>0.09488970180689502</v>
      </c>
      <c r="G295" s="29"/>
      <c r="H295" s="29"/>
    </row>
    <row r="296" spans="1:8" ht="12.75" customHeight="1">
      <c r="A296" s="170">
        <v>28</v>
      </c>
      <c r="B296" s="285" t="str">
        <f t="shared" si="21"/>
        <v>Rajsamand</v>
      </c>
      <c r="C296" s="170">
        <v>43512</v>
      </c>
      <c r="D296" s="230">
        <v>42612</v>
      </c>
      <c r="E296" s="230">
        <f t="shared" si="19"/>
        <v>-900</v>
      </c>
      <c r="F296" s="187">
        <f t="shared" si="20"/>
        <v>-0.020683949255377827</v>
      </c>
      <c r="G296" s="29"/>
      <c r="H296" s="29"/>
    </row>
    <row r="297" spans="1:8" ht="12.75" customHeight="1">
      <c r="A297" s="170">
        <v>29</v>
      </c>
      <c r="B297" s="285" t="str">
        <f t="shared" si="21"/>
        <v>S.Madhopur</v>
      </c>
      <c r="C297" s="170">
        <v>30021</v>
      </c>
      <c r="D297" s="230">
        <v>27710</v>
      </c>
      <c r="E297" s="230">
        <f t="shared" si="19"/>
        <v>-2311</v>
      </c>
      <c r="F297" s="187">
        <f t="shared" si="20"/>
        <v>-0.07697944771992939</v>
      </c>
      <c r="G297" s="29"/>
      <c r="H297" s="29"/>
    </row>
    <row r="298" spans="1:8" ht="12.75" customHeight="1">
      <c r="A298" s="170">
        <v>30</v>
      </c>
      <c r="B298" s="285" t="str">
        <f t="shared" si="21"/>
        <v>Sikar</v>
      </c>
      <c r="C298" s="170">
        <v>48722</v>
      </c>
      <c r="D298" s="230">
        <v>49595</v>
      </c>
      <c r="E298" s="230">
        <f t="shared" si="19"/>
        <v>873</v>
      </c>
      <c r="F298" s="187">
        <f t="shared" si="20"/>
        <v>0.017917983662411232</v>
      </c>
      <c r="G298" s="29"/>
      <c r="H298" s="29"/>
    </row>
    <row r="299" spans="1:8" ht="12.75" customHeight="1">
      <c r="A299" s="170">
        <v>31</v>
      </c>
      <c r="B299" s="285" t="str">
        <f t="shared" si="21"/>
        <v>Sirohi</v>
      </c>
      <c r="C299" s="170">
        <v>26530</v>
      </c>
      <c r="D299" s="230">
        <v>27372</v>
      </c>
      <c r="E299" s="230">
        <f t="shared" si="19"/>
        <v>842</v>
      </c>
      <c r="F299" s="187">
        <f t="shared" si="20"/>
        <v>0.03173765548435733</v>
      </c>
      <c r="G299" s="29"/>
      <c r="H299" s="29"/>
    </row>
    <row r="300" spans="1:8" ht="12.75" customHeight="1">
      <c r="A300" s="170">
        <v>32</v>
      </c>
      <c r="B300" s="285" t="str">
        <f t="shared" si="21"/>
        <v>Tonk</v>
      </c>
      <c r="C300" s="170">
        <v>32601</v>
      </c>
      <c r="D300" s="230">
        <v>34178</v>
      </c>
      <c r="E300" s="230">
        <f t="shared" si="19"/>
        <v>1577</v>
      </c>
      <c r="F300" s="187">
        <f t="shared" si="20"/>
        <v>0.048372749302168644</v>
      </c>
      <c r="G300" s="29"/>
      <c r="H300" s="29"/>
    </row>
    <row r="301" spans="1:8" ht="12.75" customHeight="1">
      <c r="A301" s="170">
        <v>33</v>
      </c>
      <c r="B301" s="285" t="str">
        <f t="shared" si="21"/>
        <v>Udaipur</v>
      </c>
      <c r="C301" s="170">
        <v>82471</v>
      </c>
      <c r="D301" s="230">
        <v>88870</v>
      </c>
      <c r="E301" s="230">
        <f t="shared" si="19"/>
        <v>6399</v>
      </c>
      <c r="F301" s="187">
        <f t="shared" si="20"/>
        <v>0.07759091074438287</v>
      </c>
      <c r="G301" s="29"/>
      <c r="H301" s="29"/>
    </row>
    <row r="302" spans="1:8" ht="12.75" customHeight="1">
      <c r="A302" s="170"/>
      <c r="B302" s="1" t="s">
        <v>27</v>
      </c>
      <c r="C302" s="14">
        <f>SUM(C269:C301)</f>
        <v>1701019</v>
      </c>
      <c r="D302" s="14">
        <f>SUM(D269:D301)</f>
        <v>1618947</v>
      </c>
      <c r="E302" s="134">
        <f>D302-C302</f>
        <v>-82072</v>
      </c>
      <c r="F302" s="132">
        <f>E302/C302</f>
        <v>-0.048248726204704356</v>
      </c>
      <c r="G302" s="29"/>
      <c r="H302" s="29"/>
    </row>
    <row r="303" spans="1:8" ht="12.75" customHeight="1">
      <c r="A303" s="37"/>
      <c r="B303" s="2"/>
      <c r="C303" s="136"/>
      <c r="D303" s="167"/>
      <c r="E303" s="167"/>
      <c r="F303" s="137"/>
      <c r="G303" s="29"/>
      <c r="H303" s="29"/>
    </row>
    <row r="304" spans="1:8" ht="14.25">
      <c r="A304" s="43" t="s">
        <v>227</v>
      </c>
      <c r="B304" s="44"/>
      <c r="C304" s="44"/>
      <c r="D304" s="44"/>
      <c r="E304" s="44"/>
      <c r="F304" s="44"/>
      <c r="G304" s="44"/>
      <c r="H304" s="44"/>
    </row>
    <row r="305" spans="1:6" ht="46.5" customHeight="1">
      <c r="A305" s="45" t="s">
        <v>30</v>
      </c>
      <c r="B305" s="45" t="s">
        <v>31</v>
      </c>
      <c r="C305" s="46" t="s">
        <v>200</v>
      </c>
      <c r="D305" s="46" t="s">
        <v>201</v>
      </c>
      <c r="E305" s="45" t="s">
        <v>32</v>
      </c>
      <c r="F305" s="47"/>
    </row>
    <row r="306" spans="1:6" ht="13.5" customHeight="1">
      <c r="A306" s="45">
        <v>1</v>
      </c>
      <c r="B306" s="45">
        <v>2</v>
      </c>
      <c r="C306" s="46">
        <v>3</v>
      </c>
      <c r="D306" s="46">
        <v>4</v>
      </c>
      <c r="E306" s="45">
        <v>5</v>
      </c>
      <c r="F306" s="47"/>
    </row>
    <row r="307" spans="1:8" ht="12.75" customHeight="1">
      <c r="A307" s="16">
        <v>1</v>
      </c>
      <c r="B307" s="291" t="str">
        <f>B269</f>
        <v>Ajmer</v>
      </c>
      <c r="C307" s="193">
        <v>38018610</v>
      </c>
      <c r="D307" s="193">
        <v>37193646</v>
      </c>
      <c r="E307" s="187">
        <f aca="true" t="shared" si="22" ref="E307:E340">D307/C307</f>
        <v>0.9783010478289448</v>
      </c>
      <c r="F307" s="136"/>
      <c r="G307" s="29"/>
      <c r="H307" s="29"/>
    </row>
    <row r="308" spans="1:8" ht="12.75" customHeight="1">
      <c r="A308" s="16">
        <v>2</v>
      </c>
      <c r="B308" s="291" t="str">
        <f aca="true" t="shared" si="23" ref="B308:B339">B270</f>
        <v>Alwar</v>
      </c>
      <c r="C308" s="193">
        <v>51063115</v>
      </c>
      <c r="D308" s="193">
        <v>44595408</v>
      </c>
      <c r="E308" s="187">
        <f t="shared" si="22"/>
        <v>0.8733389649260528</v>
      </c>
      <c r="F308" s="136"/>
      <c r="G308" s="29"/>
      <c r="H308" s="29"/>
    </row>
    <row r="309" spans="1:8" ht="12.75" customHeight="1">
      <c r="A309" s="16">
        <v>3</v>
      </c>
      <c r="B309" s="291" t="str">
        <f t="shared" si="23"/>
        <v>Banswara</v>
      </c>
      <c r="C309" s="193">
        <v>54388025</v>
      </c>
      <c r="D309" s="193">
        <v>35352951</v>
      </c>
      <c r="E309" s="187">
        <f t="shared" si="22"/>
        <v>0.6500135094076316</v>
      </c>
      <c r="F309" s="136"/>
      <c r="G309" s="29"/>
      <c r="H309" s="29"/>
    </row>
    <row r="310" spans="1:8" ht="12.75" customHeight="1">
      <c r="A310" s="16">
        <v>4</v>
      </c>
      <c r="B310" s="291" t="str">
        <f t="shared" si="23"/>
        <v>Baran</v>
      </c>
      <c r="C310" s="193">
        <v>27559939</v>
      </c>
      <c r="D310" s="193">
        <v>27631230</v>
      </c>
      <c r="E310" s="187">
        <f t="shared" si="22"/>
        <v>1.0025867618937763</v>
      </c>
      <c r="F310" s="136"/>
      <c r="G310" s="29"/>
      <c r="H310" s="29"/>
    </row>
    <row r="311" spans="1:8" ht="12.75" customHeight="1">
      <c r="A311" s="16">
        <v>5</v>
      </c>
      <c r="B311" s="291" t="str">
        <f t="shared" si="23"/>
        <v>Barmer</v>
      </c>
      <c r="C311" s="193">
        <v>76877418</v>
      </c>
      <c r="D311" s="193">
        <v>75540984</v>
      </c>
      <c r="E311" s="187">
        <f t="shared" si="22"/>
        <v>0.9826160394720853</v>
      </c>
      <c r="F311" s="136"/>
      <c r="G311" s="29"/>
      <c r="H311" s="29"/>
    </row>
    <row r="312" spans="1:8" ht="12.75" customHeight="1">
      <c r="A312" s="16">
        <v>6</v>
      </c>
      <c r="B312" s="291" t="str">
        <f t="shared" si="23"/>
        <v>Bharatpur</v>
      </c>
      <c r="C312" s="193">
        <v>34905497</v>
      </c>
      <c r="D312" s="193">
        <v>32552160</v>
      </c>
      <c r="E312" s="187">
        <f t="shared" si="22"/>
        <v>0.9325797595719666</v>
      </c>
      <c r="F312" s="136"/>
      <c r="G312" s="29"/>
      <c r="H312" s="29"/>
    </row>
    <row r="313" spans="1:8" ht="12.75" customHeight="1">
      <c r="A313" s="16">
        <v>7</v>
      </c>
      <c r="B313" s="291" t="str">
        <f t="shared" si="23"/>
        <v>Bhilwara</v>
      </c>
      <c r="C313" s="193">
        <v>53359563</v>
      </c>
      <c r="D313" s="193">
        <v>49948644</v>
      </c>
      <c r="E313" s="187">
        <f t="shared" si="22"/>
        <v>0.9360767066252023</v>
      </c>
      <c r="F313" s="136"/>
      <c r="G313" s="29"/>
      <c r="H313" s="29"/>
    </row>
    <row r="314" spans="1:8" ht="12.75" customHeight="1">
      <c r="A314" s="16">
        <v>8</v>
      </c>
      <c r="B314" s="291" t="str">
        <f t="shared" si="23"/>
        <v>Bikaner</v>
      </c>
      <c r="C314" s="193">
        <v>35075354</v>
      </c>
      <c r="D314" s="193">
        <v>29107071</v>
      </c>
      <c r="E314" s="187">
        <f t="shared" si="22"/>
        <v>0.829843969643186</v>
      </c>
      <c r="F314" s="136"/>
      <c r="G314" s="29"/>
      <c r="H314" s="29"/>
    </row>
    <row r="315" spans="1:8" ht="12.75" customHeight="1">
      <c r="A315" s="16">
        <v>9</v>
      </c>
      <c r="B315" s="291" t="str">
        <f t="shared" si="23"/>
        <v>Bundi</v>
      </c>
      <c r="C315" s="193">
        <v>23321902</v>
      </c>
      <c r="D315" s="193">
        <v>20112960</v>
      </c>
      <c r="E315" s="187">
        <f t="shared" si="22"/>
        <v>0.8624065052670232</v>
      </c>
      <c r="F315" s="136"/>
      <c r="G315" s="29"/>
      <c r="H315" s="29"/>
    </row>
    <row r="316" spans="1:8" ht="12.75" customHeight="1">
      <c r="A316" s="16">
        <v>10</v>
      </c>
      <c r="B316" s="291" t="str">
        <f t="shared" si="23"/>
        <v>Chittorgarh</v>
      </c>
      <c r="C316" s="193">
        <v>27721641</v>
      </c>
      <c r="D316" s="193">
        <v>24026271</v>
      </c>
      <c r="E316" s="187">
        <f t="shared" si="22"/>
        <v>0.8666972853446879</v>
      </c>
      <c r="F316" s="136"/>
      <c r="G316" s="29"/>
      <c r="H316" s="29"/>
    </row>
    <row r="317" spans="1:8" ht="12.75" customHeight="1">
      <c r="A317" s="16">
        <v>11</v>
      </c>
      <c r="B317" s="291" t="str">
        <f t="shared" si="23"/>
        <v>Churu</v>
      </c>
      <c r="C317" s="193">
        <v>33571339</v>
      </c>
      <c r="D317" s="193">
        <v>30935283</v>
      </c>
      <c r="E317" s="187">
        <f t="shared" si="22"/>
        <v>0.921478973477942</v>
      </c>
      <c r="F317" s="136"/>
      <c r="G317" s="29"/>
      <c r="H317" s="29"/>
    </row>
    <row r="318" spans="1:8" ht="12.75" customHeight="1">
      <c r="A318" s="16">
        <v>12</v>
      </c>
      <c r="B318" s="291" t="str">
        <f t="shared" si="23"/>
        <v>Dausa</v>
      </c>
      <c r="C318" s="193">
        <v>28594459</v>
      </c>
      <c r="D318" s="193">
        <v>20805000</v>
      </c>
      <c r="E318" s="187">
        <f t="shared" si="22"/>
        <v>0.7275885163625582</v>
      </c>
      <c r="F318" s="136"/>
      <c r="G318" s="29"/>
      <c r="H318" s="29"/>
    </row>
    <row r="319" spans="1:8" ht="12.75" customHeight="1">
      <c r="A319" s="16">
        <v>13</v>
      </c>
      <c r="B319" s="291" t="str">
        <f t="shared" si="23"/>
        <v>Dholpur</v>
      </c>
      <c r="C319" s="193">
        <v>21619138</v>
      </c>
      <c r="D319" s="193">
        <v>21868245</v>
      </c>
      <c r="E319" s="187">
        <f t="shared" si="22"/>
        <v>1.0115225223133317</v>
      </c>
      <c r="F319" s="136"/>
      <c r="G319" s="29"/>
      <c r="H319" s="29"/>
    </row>
    <row r="320" spans="1:8" ht="12.75" customHeight="1">
      <c r="A320" s="16">
        <v>14</v>
      </c>
      <c r="B320" s="291" t="str">
        <f t="shared" si="23"/>
        <v>Dungarpur</v>
      </c>
      <c r="C320" s="193">
        <v>42416951</v>
      </c>
      <c r="D320" s="193">
        <v>29194452</v>
      </c>
      <c r="E320" s="187">
        <f t="shared" si="22"/>
        <v>0.688273233028937</v>
      </c>
      <c r="F320" s="136"/>
      <c r="G320" s="29"/>
      <c r="H320" s="29"/>
    </row>
    <row r="321" spans="1:8" ht="12.75" customHeight="1">
      <c r="A321" s="16">
        <v>15</v>
      </c>
      <c r="B321" s="291" t="str">
        <f t="shared" si="23"/>
        <v>Ganganagar</v>
      </c>
      <c r="C321" s="193">
        <v>24421662</v>
      </c>
      <c r="D321" s="193">
        <v>24454635</v>
      </c>
      <c r="E321" s="187">
        <f t="shared" si="22"/>
        <v>1.0013501538101706</v>
      </c>
      <c r="F321" s="136"/>
      <c r="G321" s="29"/>
      <c r="H321" s="29"/>
    </row>
    <row r="322" spans="1:8" ht="12.75" customHeight="1">
      <c r="A322" s="16">
        <v>16</v>
      </c>
      <c r="B322" s="291" t="str">
        <f t="shared" si="23"/>
        <v>Hanumangarh</v>
      </c>
      <c r="C322" s="193">
        <v>27500058</v>
      </c>
      <c r="D322" s="193">
        <v>17519124</v>
      </c>
      <c r="E322" s="187">
        <f t="shared" si="22"/>
        <v>0.6370577109328278</v>
      </c>
      <c r="F322" s="136"/>
      <c r="G322" s="29"/>
      <c r="H322" s="29"/>
    </row>
    <row r="323" spans="1:8" ht="12.75" customHeight="1">
      <c r="A323" s="16">
        <v>17</v>
      </c>
      <c r="B323" s="291" t="str">
        <f t="shared" si="23"/>
        <v>Jaipur</v>
      </c>
      <c r="C323" s="193">
        <v>56711268</v>
      </c>
      <c r="D323" s="193">
        <v>50600607</v>
      </c>
      <c r="E323" s="187">
        <f t="shared" si="22"/>
        <v>0.8922496143094526</v>
      </c>
      <c r="F323" s="136"/>
      <c r="G323" s="29"/>
      <c r="H323" s="29"/>
    </row>
    <row r="324" spans="1:8" ht="12.75" customHeight="1">
      <c r="A324" s="16">
        <v>18</v>
      </c>
      <c r="B324" s="291" t="str">
        <f t="shared" si="23"/>
        <v>Jaiselmer</v>
      </c>
      <c r="C324" s="193">
        <v>20481399</v>
      </c>
      <c r="D324" s="193">
        <v>16354482</v>
      </c>
      <c r="E324" s="187">
        <f t="shared" si="22"/>
        <v>0.7985041451514128</v>
      </c>
      <c r="F324" s="136"/>
      <c r="G324" s="29"/>
      <c r="H324" s="29"/>
    </row>
    <row r="325" spans="1:8" ht="12.75" customHeight="1">
      <c r="A325" s="16">
        <v>19</v>
      </c>
      <c r="B325" s="291" t="str">
        <f t="shared" si="23"/>
        <v>Jalore</v>
      </c>
      <c r="C325" s="193">
        <v>33355348</v>
      </c>
      <c r="D325" s="193">
        <v>32691663</v>
      </c>
      <c r="E325" s="187">
        <f t="shared" si="22"/>
        <v>0.9801025910447704</v>
      </c>
      <c r="F325" s="136"/>
      <c r="G325" s="29" t="s">
        <v>12</v>
      </c>
      <c r="H325" s="29"/>
    </row>
    <row r="326" spans="1:8" ht="12.75" customHeight="1">
      <c r="A326" s="16">
        <v>20</v>
      </c>
      <c r="B326" s="291" t="str">
        <f t="shared" si="23"/>
        <v>Jhalawar</v>
      </c>
      <c r="C326" s="193">
        <v>28602381</v>
      </c>
      <c r="D326" s="193">
        <v>25062579</v>
      </c>
      <c r="E326" s="187">
        <f t="shared" si="22"/>
        <v>0.8762410024536069</v>
      </c>
      <c r="F326" s="136"/>
      <c r="G326" s="29"/>
      <c r="H326" s="29"/>
    </row>
    <row r="327" spans="1:8" ht="12.75" customHeight="1">
      <c r="A327" s="16">
        <v>21</v>
      </c>
      <c r="B327" s="291" t="str">
        <f t="shared" si="23"/>
        <v>Jhunjhunu</v>
      </c>
      <c r="C327" s="193">
        <v>20435032</v>
      </c>
      <c r="D327" s="193">
        <v>19265868</v>
      </c>
      <c r="E327" s="187">
        <f t="shared" si="22"/>
        <v>0.9427862897400895</v>
      </c>
      <c r="F327" s="136"/>
      <c r="G327" s="29"/>
      <c r="H327" s="29"/>
    </row>
    <row r="328" spans="1:8" ht="12.75" customHeight="1">
      <c r="A328" s="16">
        <v>22</v>
      </c>
      <c r="B328" s="291" t="str">
        <f t="shared" si="23"/>
        <v>Jodhpur</v>
      </c>
      <c r="C328" s="193">
        <v>51876285</v>
      </c>
      <c r="D328" s="193">
        <v>48311400</v>
      </c>
      <c r="E328" s="187">
        <f t="shared" si="22"/>
        <v>0.9312810275446671</v>
      </c>
      <c r="F328" s="136"/>
      <c r="G328" s="29"/>
      <c r="H328" s="29"/>
    </row>
    <row r="329" spans="1:8" ht="12.75" customHeight="1">
      <c r="A329" s="16">
        <v>23</v>
      </c>
      <c r="B329" s="291" t="str">
        <f t="shared" si="23"/>
        <v>Karauli</v>
      </c>
      <c r="C329" s="193">
        <v>21172477</v>
      </c>
      <c r="D329" s="193">
        <v>20806314</v>
      </c>
      <c r="E329" s="187">
        <f t="shared" si="22"/>
        <v>0.9827057079811682</v>
      </c>
      <c r="F329" s="136"/>
      <c r="G329" s="29"/>
      <c r="H329" s="29"/>
    </row>
    <row r="330" spans="1:8" ht="12.75" customHeight="1">
      <c r="A330" s="16">
        <v>24</v>
      </c>
      <c r="B330" s="291" t="str">
        <f t="shared" si="23"/>
        <v>Kota</v>
      </c>
      <c r="C330" s="193">
        <v>18684736</v>
      </c>
      <c r="D330" s="193">
        <v>17909382</v>
      </c>
      <c r="E330" s="187">
        <f t="shared" si="22"/>
        <v>0.958503347331212</v>
      </c>
      <c r="F330" s="136"/>
      <c r="G330" s="29"/>
      <c r="H330" s="29"/>
    </row>
    <row r="331" spans="1:8" ht="12.75" customHeight="1">
      <c r="A331" s="16">
        <v>25</v>
      </c>
      <c r="B331" s="291" t="str">
        <f t="shared" si="23"/>
        <v>Nagaur</v>
      </c>
      <c r="C331" s="193">
        <v>47963749</v>
      </c>
      <c r="D331" s="193">
        <v>46665615</v>
      </c>
      <c r="E331" s="187">
        <f t="shared" si="22"/>
        <v>0.9729351014659008</v>
      </c>
      <c r="F331" s="136" t="s">
        <v>12</v>
      </c>
      <c r="G331" s="29"/>
      <c r="H331" s="29"/>
    </row>
    <row r="332" spans="1:8" ht="12.75" customHeight="1">
      <c r="A332" s="16">
        <v>26</v>
      </c>
      <c r="B332" s="291" t="str">
        <f t="shared" si="23"/>
        <v>Pali</v>
      </c>
      <c r="C332" s="193">
        <v>35670203</v>
      </c>
      <c r="D332" s="193">
        <v>33719868</v>
      </c>
      <c r="E332" s="187">
        <f t="shared" si="22"/>
        <v>0.945323131466339</v>
      </c>
      <c r="F332" s="136"/>
      <c r="G332" s="29"/>
      <c r="H332" s="29"/>
    </row>
    <row r="333" spans="1:8" ht="12.75" customHeight="1">
      <c r="A333" s="16">
        <v>27</v>
      </c>
      <c r="B333" s="291" t="str">
        <f t="shared" si="23"/>
        <v>Partapgarh</v>
      </c>
      <c r="C333" s="193">
        <v>25504413</v>
      </c>
      <c r="D333" s="193">
        <v>24705828</v>
      </c>
      <c r="E333" s="187">
        <f t="shared" si="22"/>
        <v>0.9686883599320635</v>
      </c>
      <c r="F333" s="136"/>
      <c r="G333" s="29"/>
      <c r="H333" s="29"/>
    </row>
    <row r="334" spans="1:8" ht="12.75" customHeight="1">
      <c r="A334" s="16">
        <v>28</v>
      </c>
      <c r="B334" s="291" t="str">
        <f t="shared" si="23"/>
        <v>Rajsamand</v>
      </c>
      <c r="C334" s="193">
        <v>26312457</v>
      </c>
      <c r="D334" s="193">
        <v>24554718</v>
      </c>
      <c r="E334" s="187">
        <f t="shared" si="22"/>
        <v>0.9331974585269631</v>
      </c>
      <c r="F334" s="136"/>
      <c r="G334" s="29"/>
      <c r="H334" s="29"/>
    </row>
    <row r="335" spans="1:8" ht="12.75" customHeight="1">
      <c r="A335" s="16">
        <v>29</v>
      </c>
      <c r="B335" s="291" t="str">
        <f t="shared" si="23"/>
        <v>S.Madhopur</v>
      </c>
      <c r="C335" s="193">
        <v>21643370</v>
      </c>
      <c r="D335" s="193">
        <v>18603174</v>
      </c>
      <c r="E335" s="187">
        <f t="shared" si="22"/>
        <v>0.8595322262660574</v>
      </c>
      <c r="F335" s="136"/>
      <c r="G335" s="29"/>
      <c r="H335" s="29"/>
    </row>
    <row r="336" spans="1:8" ht="12.75" customHeight="1">
      <c r="A336" s="16">
        <v>30</v>
      </c>
      <c r="B336" s="291" t="str">
        <f t="shared" si="23"/>
        <v>Sikar</v>
      </c>
      <c r="C336" s="193">
        <v>29680472</v>
      </c>
      <c r="D336" s="193">
        <v>27038178</v>
      </c>
      <c r="E336" s="187">
        <f t="shared" si="22"/>
        <v>0.910975337588971</v>
      </c>
      <c r="F336" s="136"/>
      <c r="G336" s="29"/>
      <c r="H336" s="29"/>
    </row>
    <row r="337" spans="1:8" ht="12.75" customHeight="1">
      <c r="A337" s="16">
        <v>31</v>
      </c>
      <c r="B337" s="291" t="str">
        <f t="shared" si="23"/>
        <v>Sirohi</v>
      </c>
      <c r="C337" s="193">
        <v>18938240</v>
      </c>
      <c r="D337" s="193">
        <v>18489951</v>
      </c>
      <c r="E337" s="187">
        <f t="shared" si="22"/>
        <v>0.9763288985671319</v>
      </c>
      <c r="F337" s="136"/>
      <c r="G337" s="29" t="s">
        <v>12</v>
      </c>
      <c r="H337" s="29"/>
    </row>
    <row r="338" spans="1:8" ht="12.75" customHeight="1">
      <c r="A338" s="16">
        <v>32</v>
      </c>
      <c r="B338" s="291" t="str">
        <f t="shared" si="23"/>
        <v>Tonk</v>
      </c>
      <c r="C338" s="193">
        <v>23110804</v>
      </c>
      <c r="D338" s="193">
        <v>21500544</v>
      </c>
      <c r="E338" s="187">
        <f t="shared" si="22"/>
        <v>0.9303243625795105</v>
      </c>
      <c r="F338" s="136"/>
      <c r="G338" s="29"/>
      <c r="H338" s="29"/>
    </row>
    <row r="339" spans="1:8" ht="12.75" customHeight="1">
      <c r="A339" s="16">
        <v>33</v>
      </c>
      <c r="B339" s="291" t="str">
        <f t="shared" si="23"/>
        <v>Udaipur</v>
      </c>
      <c r="C339" s="193">
        <v>57958750</v>
      </c>
      <c r="D339" s="193">
        <v>55797915</v>
      </c>
      <c r="E339" s="187">
        <f t="shared" si="22"/>
        <v>0.9627177087152501</v>
      </c>
      <c r="F339" s="136"/>
      <c r="G339" s="29"/>
      <c r="H339" s="29"/>
    </row>
    <row r="340" spans="1:8" ht="16.5" customHeight="1">
      <c r="A340" s="31"/>
      <c r="B340" s="1" t="s">
        <v>27</v>
      </c>
      <c r="C340" s="194">
        <f>SUM(C307:C339)</f>
        <v>1138516055</v>
      </c>
      <c r="D340" s="194">
        <f>SUM(D307:D339)</f>
        <v>1022916150</v>
      </c>
      <c r="E340" s="132">
        <f t="shared" si="22"/>
        <v>0.8984644050539982</v>
      </c>
      <c r="F340" s="39"/>
      <c r="G340" s="29"/>
      <c r="H340" s="29"/>
    </row>
    <row r="341" spans="1:8" ht="16.5" customHeight="1">
      <c r="A341" s="37"/>
      <c r="B341" s="2"/>
      <c r="C341" s="136"/>
      <c r="D341" s="136"/>
      <c r="E341" s="137"/>
      <c r="F341" s="39"/>
      <c r="G341" s="29"/>
      <c r="H341" s="29"/>
    </row>
    <row r="342" ht="15.75" customHeight="1">
      <c r="A342" s="7" t="s">
        <v>97</v>
      </c>
    </row>
    <row r="343" ht="14.25">
      <c r="A343" s="7"/>
    </row>
    <row r="344" ht="14.25">
      <c r="A344" s="7" t="s">
        <v>33</v>
      </c>
    </row>
    <row r="345" spans="1:8" ht="33.75" customHeight="1">
      <c r="A345" s="170" t="s">
        <v>20</v>
      </c>
      <c r="B345" s="170"/>
      <c r="C345" s="171" t="s">
        <v>34</v>
      </c>
      <c r="D345" s="171" t="s">
        <v>35</v>
      </c>
      <c r="E345" s="171" t="s">
        <v>6</v>
      </c>
      <c r="F345" s="171" t="s">
        <v>28</v>
      </c>
      <c r="G345" s="172"/>
      <c r="H345" s="172"/>
    </row>
    <row r="346" spans="1:8" ht="16.5" customHeight="1">
      <c r="A346" s="170">
        <v>1</v>
      </c>
      <c r="B346" s="170">
        <v>2</v>
      </c>
      <c r="C346" s="171">
        <v>3</v>
      </c>
      <c r="D346" s="171">
        <v>4</v>
      </c>
      <c r="E346" s="171" t="s">
        <v>36</v>
      </c>
      <c r="F346" s="171">
        <v>6</v>
      </c>
      <c r="G346" s="172"/>
      <c r="H346" s="172"/>
    </row>
    <row r="347" spans="1:8" ht="27" customHeight="1">
      <c r="A347" s="173">
        <v>1</v>
      </c>
      <c r="B347" s="174" t="s">
        <v>153</v>
      </c>
      <c r="C347" s="178">
        <v>3605.7590824702806</v>
      </c>
      <c r="D347" s="178">
        <f>D389</f>
        <v>3605.7590824702806</v>
      </c>
      <c r="E347" s="175">
        <f>D347-C347</f>
        <v>0</v>
      </c>
      <c r="F347" s="176">
        <v>0</v>
      </c>
      <c r="G347" s="172"/>
      <c r="H347" s="172"/>
    </row>
    <row r="348" spans="1:8" ht="28.5">
      <c r="A348" s="173">
        <v>2</v>
      </c>
      <c r="B348" s="174" t="s">
        <v>210</v>
      </c>
      <c r="C348" s="178">
        <v>138306.43</v>
      </c>
      <c r="D348" s="178">
        <v>138306.43</v>
      </c>
      <c r="E348" s="175">
        <f>D348-C348</f>
        <v>0</v>
      </c>
      <c r="F348" s="177">
        <f>E348/C348</f>
        <v>0</v>
      </c>
      <c r="G348" s="189"/>
      <c r="H348" s="189"/>
    </row>
    <row r="349" spans="1:8" ht="28.5">
      <c r="A349" s="173">
        <v>3</v>
      </c>
      <c r="B349" s="174" t="s">
        <v>211</v>
      </c>
      <c r="C349" s="233">
        <v>127000.42093999998</v>
      </c>
      <c r="D349" s="178">
        <v>127000.42093999998</v>
      </c>
      <c r="E349" s="178">
        <f>D349-C349</f>
        <v>0</v>
      </c>
      <c r="F349" s="177">
        <f>E349/C349</f>
        <v>0</v>
      </c>
      <c r="G349" s="189"/>
      <c r="H349" s="189"/>
    </row>
    <row r="350" ht="14.25">
      <c r="A350" s="50"/>
    </row>
    <row r="351" spans="1:8" ht="14.25">
      <c r="A351" s="7" t="s">
        <v>237</v>
      </c>
      <c r="B351" s="44"/>
      <c r="C351" s="54"/>
      <c r="D351" s="44"/>
      <c r="E351" s="44"/>
      <c r="F351" s="44"/>
      <c r="G351" s="44" t="s">
        <v>12</v>
      </c>
      <c r="H351" s="44"/>
    </row>
    <row r="352" spans="1:8" ht="6" customHeight="1">
      <c r="A352" s="7"/>
      <c r="B352" s="44"/>
      <c r="C352" s="54"/>
      <c r="D352" s="44"/>
      <c r="E352" s="44"/>
      <c r="F352" s="44"/>
      <c r="G352" s="44"/>
      <c r="H352" s="44"/>
    </row>
    <row r="353" spans="1:5" ht="14.25">
      <c r="A353" s="44"/>
      <c r="B353" s="44"/>
      <c r="C353" s="44"/>
      <c r="D353" s="44"/>
      <c r="E353" s="55" t="s">
        <v>98</v>
      </c>
    </row>
    <row r="354" spans="1:8" ht="43.5" customHeight="1">
      <c r="A354" s="56" t="s">
        <v>37</v>
      </c>
      <c r="B354" s="56" t="s">
        <v>38</v>
      </c>
      <c r="C354" s="57" t="s">
        <v>139</v>
      </c>
      <c r="D354" s="242" t="s">
        <v>202</v>
      </c>
      <c r="E354" s="57" t="s">
        <v>138</v>
      </c>
      <c r="F354" s="234"/>
      <c r="G354" s="234"/>
      <c r="H354" s="234"/>
    </row>
    <row r="355" spans="1:8" ht="15.75" customHeight="1">
      <c r="A355" s="56">
        <v>1</v>
      </c>
      <c r="B355" s="56">
        <v>2</v>
      </c>
      <c r="C355" s="57">
        <v>3</v>
      </c>
      <c r="D355" s="242">
        <v>4</v>
      </c>
      <c r="E355" s="57">
        <v>5</v>
      </c>
      <c r="F355" s="234"/>
      <c r="G355" s="234"/>
      <c r="H355" s="234"/>
    </row>
    <row r="356" spans="1:8" ht="12.75" customHeight="1">
      <c r="A356" s="16">
        <v>1</v>
      </c>
      <c r="B356" s="291" t="str">
        <f>B307</f>
        <v>Ajmer</v>
      </c>
      <c r="C356" s="156">
        <v>4817.4600852362</v>
      </c>
      <c r="D356" s="156">
        <v>16.828666810792104</v>
      </c>
      <c r="E356" s="150">
        <f aca="true" t="shared" si="24" ref="E356:E389">D356/C356</f>
        <v>0.003493265437188774</v>
      </c>
      <c r="F356" s="235"/>
      <c r="G356" s="236"/>
      <c r="H356" s="236"/>
    </row>
    <row r="357" spans="1:8" ht="12.75" customHeight="1">
      <c r="A357" s="16">
        <v>2</v>
      </c>
      <c r="B357" s="291" t="str">
        <f aca="true" t="shared" si="25" ref="B357:B388">B308</f>
        <v>Alwar</v>
      </c>
      <c r="C357" s="156">
        <v>5810.310583464303</v>
      </c>
      <c r="D357" s="156">
        <v>19.781149904271533</v>
      </c>
      <c r="E357" s="150">
        <f t="shared" si="24"/>
        <v>0.0034044909682740825</v>
      </c>
      <c r="F357" s="235"/>
      <c r="G357" s="236"/>
      <c r="H357" s="236"/>
    </row>
    <row r="358" spans="1:8" ht="12.75" customHeight="1">
      <c r="A358" s="16">
        <v>3</v>
      </c>
      <c r="B358" s="291" t="str">
        <f t="shared" si="25"/>
        <v>Banswara</v>
      </c>
      <c r="C358" s="156">
        <v>4802.164685931367</v>
      </c>
      <c r="D358" s="156">
        <v>589.8551795726635</v>
      </c>
      <c r="E358" s="150">
        <f t="shared" si="24"/>
        <v>0.12283110183637166</v>
      </c>
      <c r="F358" s="235"/>
      <c r="G358" s="236"/>
      <c r="H358" s="236"/>
    </row>
    <row r="359" spans="1:8" ht="12.75" customHeight="1">
      <c r="A359" s="16">
        <v>4</v>
      </c>
      <c r="B359" s="291" t="str">
        <f t="shared" si="25"/>
        <v>Baran</v>
      </c>
      <c r="C359" s="156">
        <v>5467.146562099155</v>
      </c>
      <c r="D359" s="156">
        <v>105.99545771537413</v>
      </c>
      <c r="E359" s="150">
        <f t="shared" si="24"/>
        <v>0.01938771103196405</v>
      </c>
      <c r="F359" s="235"/>
      <c r="G359" s="236"/>
      <c r="H359" s="236"/>
    </row>
    <row r="360" spans="1:8" ht="12.75" customHeight="1">
      <c r="A360" s="16">
        <v>5</v>
      </c>
      <c r="B360" s="291" t="str">
        <f t="shared" si="25"/>
        <v>Barmer</v>
      </c>
      <c r="C360" s="156">
        <v>9881.95200029156</v>
      </c>
      <c r="D360" s="156">
        <v>54.24158107630278</v>
      </c>
      <c r="E360" s="150">
        <f t="shared" si="24"/>
        <v>0.005488954112983186</v>
      </c>
      <c r="F360" s="235"/>
      <c r="G360" s="236"/>
      <c r="H360" s="236"/>
    </row>
    <row r="361" spans="1:8" ht="12.75" customHeight="1">
      <c r="A361" s="16">
        <v>6</v>
      </c>
      <c r="B361" s="291" t="str">
        <f t="shared" si="25"/>
        <v>Bharatpur</v>
      </c>
      <c r="C361" s="156">
        <v>4087.884128612216</v>
      </c>
      <c r="D361" s="156">
        <v>43.67545500051235</v>
      </c>
      <c r="E361" s="150">
        <f t="shared" si="24"/>
        <v>0.010684122550053689</v>
      </c>
      <c r="F361" s="235"/>
      <c r="G361" s="236"/>
      <c r="H361" s="236"/>
    </row>
    <row r="362" spans="1:8" ht="12.75" customHeight="1">
      <c r="A362" s="16">
        <v>7</v>
      </c>
      <c r="B362" s="291" t="str">
        <f t="shared" si="25"/>
        <v>Bhilwara</v>
      </c>
      <c r="C362" s="156">
        <v>6219.159491635664</v>
      </c>
      <c r="D362" s="156">
        <v>31.938071213479596</v>
      </c>
      <c r="E362" s="150">
        <f t="shared" si="24"/>
        <v>0.005135432087958843</v>
      </c>
      <c r="F362" s="235"/>
      <c r="G362" s="236"/>
      <c r="H362" s="236"/>
    </row>
    <row r="363" spans="1:8" ht="12.75" customHeight="1">
      <c r="A363" s="16">
        <v>8</v>
      </c>
      <c r="B363" s="291" t="str">
        <f t="shared" si="25"/>
        <v>Bikaner</v>
      </c>
      <c r="C363" s="156">
        <v>3850.5493637830405</v>
      </c>
      <c r="D363" s="156">
        <v>245.43533774803575</v>
      </c>
      <c r="E363" s="150">
        <f t="shared" si="24"/>
        <v>0.06374034314597216</v>
      </c>
      <c r="F363" s="235"/>
      <c r="G363" s="236"/>
      <c r="H363" s="236"/>
    </row>
    <row r="364" spans="1:8" ht="12.75" customHeight="1">
      <c r="A364" s="16">
        <v>9</v>
      </c>
      <c r="B364" s="291" t="str">
        <f t="shared" si="25"/>
        <v>Bundi</v>
      </c>
      <c r="C364" s="156">
        <v>2508.60167849228</v>
      </c>
      <c r="D364" s="156">
        <v>62.942621994825245</v>
      </c>
      <c r="E364" s="150">
        <f t="shared" si="24"/>
        <v>0.025090719875725757</v>
      </c>
      <c r="F364" s="235"/>
      <c r="G364" s="236"/>
      <c r="H364" s="236"/>
    </row>
    <row r="365" spans="1:8" ht="12.75" customHeight="1">
      <c r="A365" s="16">
        <v>10</v>
      </c>
      <c r="B365" s="291" t="str">
        <f t="shared" si="25"/>
        <v>Chittorgarh</v>
      </c>
      <c r="C365" s="156">
        <v>2981.602861334247</v>
      </c>
      <c r="D365" s="156">
        <v>237.73667849310795</v>
      </c>
      <c r="E365" s="150">
        <f t="shared" si="24"/>
        <v>0.07973452184933925</v>
      </c>
      <c r="F365" s="235"/>
      <c r="G365" s="236"/>
      <c r="H365" s="236"/>
    </row>
    <row r="366" spans="1:8" ht="12.75" customHeight="1">
      <c r="A366" s="16">
        <v>11</v>
      </c>
      <c r="B366" s="291" t="str">
        <f t="shared" si="25"/>
        <v>Churu</v>
      </c>
      <c r="C366" s="156">
        <v>3838.4694852052717</v>
      </c>
      <c r="D366" s="156">
        <v>56.51847388777898</v>
      </c>
      <c r="E366" s="150">
        <f t="shared" si="24"/>
        <v>0.01472422123078478</v>
      </c>
      <c r="F366" s="235"/>
      <c r="G366" s="236"/>
      <c r="H366" s="236"/>
    </row>
    <row r="367" spans="1:8" ht="12.75" customHeight="1">
      <c r="A367" s="16">
        <v>12</v>
      </c>
      <c r="B367" s="291" t="str">
        <f t="shared" si="25"/>
        <v>Dausa</v>
      </c>
      <c r="C367" s="156">
        <v>2646.0070701016944</v>
      </c>
      <c r="D367" s="156">
        <v>25.32546047922394</v>
      </c>
      <c r="E367" s="150">
        <f t="shared" si="24"/>
        <v>0.009571199096701809</v>
      </c>
      <c r="F367" s="235"/>
      <c r="G367" s="236"/>
      <c r="H367" s="236"/>
    </row>
    <row r="368" spans="1:8" ht="12.75" customHeight="1">
      <c r="A368" s="16">
        <v>13</v>
      </c>
      <c r="B368" s="291" t="str">
        <f t="shared" si="25"/>
        <v>Dholpur</v>
      </c>
      <c r="C368" s="156">
        <v>3143.4077459538557</v>
      </c>
      <c r="D368" s="156">
        <v>71.48423131690441</v>
      </c>
      <c r="E368" s="150">
        <f t="shared" si="24"/>
        <v>0.02274099865310753</v>
      </c>
      <c r="F368" s="235"/>
      <c r="G368" s="236"/>
      <c r="H368" s="236"/>
    </row>
    <row r="369" spans="1:8" ht="12.75" customHeight="1">
      <c r="A369" s="16">
        <v>14</v>
      </c>
      <c r="B369" s="291" t="str">
        <f t="shared" si="25"/>
        <v>Dungarpur</v>
      </c>
      <c r="C369" s="156">
        <v>5027.675889876227</v>
      </c>
      <c r="D369" s="156">
        <v>118.47090603139081</v>
      </c>
      <c r="E369" s="150">
        <f t="shared" si="24"/>
        <v>0.023563751647146722</v>
      </c>
      <c r="F369" s="235"/>
      <c r="G369" s="236"/>
      <c r="H369" s="236"/>
    </row>
    <row r="370" spans="1:8" ht="12.75" customHeight="1">
      <c r="A370" s="16">
        <v>15</v>
      </c>
      <c r="B370" s="291" t="str">
        <f t="shared" si="25"/>
        <v>Ganganagar</v>
      </c>
      <c r="C370" s="156">
        <v>4249.843001890031</v>
      </c>
      <c r="D370" s="156">
        <v>97.75894536098943</v>
      </c>
      <c r="E370" s="150">
        <f t="shared" si="24"/>
        <v>0.023002954536794216</v>
      </c>
      <c r="F370" s="235"/>
      <c r="G370" s="236"/>
      <c r="H370" s="236"/>
    </row>
    <row r="371" spans="1:8" ht="12.75" customHeight="1">
      <c r="A371" s="16">
        <v>16</v>
      </c>
      <c r="B371" s="291" t="str">
        <f t="shared" si="25"/>
        <v>Hanumangarh</v>
      </c>
      <c r="C371" s="156">
        <v>2255.1502242726606</v>
      </c>
      <c r="D371" s="156">
        <v>418.0241417080624</v>
      </c>
      <c r="E371" s="150">
        <f t="shared" si="24"/>
        <v>0.18536421086665528</v>
      </c>
      <c r="F371" s="235"/>
      <c r="G371" s="236"/>
      <c r="H371" s="236"/>
    </row>
    <row r="372" spans="1:8" ht="12.75" customHeight="1">
      <c r="A372" s="16">
        <v>17</v>
      </c>
      <c r="B372" s="291" t="str">
        <f t="shared" si="25"/>
        <v>Jaipur</v>
      </c>
      <c r="C372" s="156">
        <v>6185.319315366372</v>
      </c>
      <c r="D372" s="156">
        <v>85.48927844625109</v>
      </c>
      <c r="E372" s="150">
        <f t="shared" si="24"/>
        <v>0.013821320143305704</v>
      </c>
      <c r="F372" s="235"/>
      <c r="G372" s="236"/>
      <c r="H372" s="236"/>
    </row>
    <row r="373" spans="1:8" ht="12.75" customHeight="1">
      <c r="A373" s="16">
        <v>18</v>
      </c>
      <c r="B373" s="291" t="str">
        <f t="shared" si="25"/>
        <v>Jaiselmer</v>
      </c>
      <c r="C373" s="156">
        <v>2532.9091350504596</v>
      </c>
      <c r="D373" s="156">
        <v>140.69228569413397</v>
      </c>
      <c r="E373" s="150">
        <f t="shared" si="24"/>
        <v>0.05554572951205814</v>
      </c>
      <c r="F373" s="235"/>
      <c r="G373" s="236"/>
      <c r="H373" s="236"/>
    </row>
    <row r="374" spans="1:8" ht="12.75" customHeight="1">
      <c r="A374" s="16">
        <v>19</v>
      </c>
      <c r="B374" s="291" t="str">
        <f t="shared" si="25"/>
        <v>Jalore</v>
      </c>
      <c r="C374" s="156">
        <v>5569.369391433361</v>
      </c>
      <c r="D374" s="156">
        <v>47.41630551591558</v>
      </c>
      <c r="E374" s="150">
        <f t="shared" si="24"/>
        <v>0.008513765595948788</v>
      </c>
      <c r="F374" s="235"/>
      <c r="G374" s="236"/>
      <c r="H374" s="236"/>
    </row>
    <row r="375" spans="1:8" ht="12.75" customHeight="1">
      <c r="A375" s="16">
        <v>20</v>
      </c>
      <c r="B375" s="291" t="str">
        <f t="shared" si="25"/>
        <v>Jhalawar</v>
      </c>
      <c r="C375" s="156">
        <v>3079.6334861539362</v>
      </c>
      <c r="D375" s="156">
        <v>56.339823705980606</v>
      </c>
      <c r="E375" s="150">
        <f t="shared" si="24"/>
        <v>0.018294327542314706</v>
      </c>
      <c r="F375" s="235"/>
      <c r="G375" s="236"/>
      <c r="H375" s="236"/>
    </row>
    <row r="376" spans="1:8" ht="12.75" customHeight="1">
      <c r="A376" s="16">
        <v>21</v>
      </c>
      <c r="B376" s="291" t="str">
        <f t="shared" si="25"/>
        <v>Jhunjhunu</v>
      </c>
      <c r="C376" s="156">
        <v>2472.468977140341</v>
      </c>
      <c r="D376" s="156">
        <v>117.66361640872404</v>
      </c>
      <c r="E376" s="150">
        <f t="shared" si="24"/>
        <v>0.04758952184905221</v>
      </c>
      <c r="F376" s="235"/>
      <c r="G376" s="236"/>
      <c r="H376" s="236"/>
    </row>
    <row r="377" spans="1:8" ht="12.75" customHeight="1">
      <c r="A377" s="16">
        <v>22</v>
      </c>
      <c r="B377" s="291" t="str">
        <f t="shared" si="25"/>
        <v>Jodhpur</v>
      </c>
      <c r="C377" s="156">
        <v>6040.6224764246745</v>
      </c>
      <c r="D377" s="156">
        <v>101.49977461546945</v>
      </c>
      <c r="E377" s="150">
        <f t="shared" si="24"/>
        <v>0.016802866759444493</v>
      </c>
      <c r="F377" s="235"/>
      <c r="G377" s="236"/>
      <c r="H377" s="236"/>
    </row>
    <row r="378" spans="1:8" ht="12.75" customHeight="1">
      <c r="A378" s="16">
        <v>23</v>
      </c>
      <c r="B378" s="291" t="str">
        <f t="shared" si="25"/>
        <v>Karauli</v>
      </c>
      <c r="C378" s="156">
        <v>3183.1675097961433</v>
      </c>
      <c r="D378" s="156">
        <v>46.66951442120434</v>
      </c>
      <c r="E378" s="150">
        <f t="shared" si="24"/>
        <v>0.01466134417292829</v>
      </c>
      <c r="F378" s="235"/>
      <c r="G378" s="236"/>
      <c r="H378" s="236"/>
    </row>
    <row r="379" spans="1:8" ht="12.75" customHeight="1">
      <c r="A379" s="16">
        <v>24</v>
      </c>
      <c r="B379" s="291" t="str">
        <f t="shared" si="25"/>
        <v>Kota</v>
      </c>
      <c r="C379" s="156">
        <v>2415.288976999927</v>
      </c>
      <c r="D379" s="156">
        <v>43.31609288745686</v>
      </c>
      <c r="E379" s="150">
        <f t="shared" si="24"/>
        <v>0.017934124363561888</v>
      </c>
      <c r="F379" s="235"/>
      <c r="G379" s="236"/>
      <c r="H379" s="236"/>
    </row>
    <row r="380" spans="1:8" ht="12.75" customHeight="1">
      <c r="A380" s="16">
        <v>25</v>
      </c>
      <c r="B380" s="291" t="str">
        <f t="shared" si="25"/>
        <v>Nagaur</v>
      </c>
      <c r="C380" s="156">
        <v>6106.4635994866985</v>
      </c>
      <c r="D380" s="156">
        <v>117.75743853864022</v>
      </c>
      <c r="E380" s="150">
        <f t="shared" si="24"/>
        <v>0.019284064601406737</v>
      </c>
      <c r="F380" s="235"/>
      <c r="G380" s="236"/>
      <c r="H380" s="236"/>
    </row>
    <row r="381" spans="1:8" ht="12.75" customHeight="1">
      <c r="A381" s="16">
        <v>26</v>
      </c>
      <c r="B381" s="291" t="str">
        <f t="shared" si="25"/>
        <v>Pali</v>
      </c>
      <c r="C381" s="156">
        <v>4310.108363485544</v>
      </c>
      <c r="D381" s="156">
        <v>47.74543472899405</v>
      </c>
      <c r="E381" s="150">
        <f t="shared" si="24"/>
        <v>0.011077548567800454</v>
      </c>
      <c r="F381" s="235"/>
      <c r="G381" s="236"/>
      <c r="H381" s="236"/>
    </row>
    <row r="382" spans="1:8" ht="12.75" customHeight="1">
      <c r="A382" s="16">
        <v>27</v>
      </c>
      <c r="B382" s="291" t="str">
        <f t="shared" si="25"/>
        <v>Partapgarh</v>
      </c>
      <c r="C382" s="156">
        <v>3049.4335389669222</v>
      </c>
      <c r="D382" s="156">
        <v>113.03556389437857</v>
      </c>
      <c r="E382" s="150">
        <f t="shared" si="24"/>
        <v>0.03706772502170105</v>
      </c>
      <c r="F382" s="235"/>
      <c r="G382" s="236"/>
      <c r="H382" s="236"/>
    </row>
    <row r="383" spans="1:8" ht="12.75" customHeight="1">
      <c r="A383" s="16">
        <v>28</v>
      </c>
      <c r="B383" s="291" t="str">
        <f t="shared" si="25"/>
        <v>Rajsamand</v>
      </c>
      <c r="C383" s="156">
        <v>3230.642976381605</v>
      </c>
      <c r="D383" s="156">
        <v>132.721795655839</v>
      </c>
      <c r="E383" s="150">
        <f t="shared" si="24"/>
        <v>0.04108216123729354</v>
      </c>
      <c r="F383" s="235"/>
      <c r="G383" s="236"/>
      <c r="H383" s="236"/>
    </row>
    <row r="384" spans="1:8" ht="12.75" customHeight="1">
      <c r="A384" s="16">
        <v>29</v>
      </c>
      <c r="B384" s="291" t="str">
        <f t="shared" si="25"/>
        <v>S.Madhopur</v>
      </c>
      <c r="C384" s="156">
        <v>2215.8512307019055</v>
      </c>
      <c r="D384" s="156">
        <v>159.13111124558594</v>
      </c>
      <c r="E384" s="150">
        <f t="shared" si="24"/>
        <v>0.0718148894838841</v>
      </c>
      <c r="F384" s="235"/>
      <c r="G384" s="236"/>
      <c r="H384" s="236"/>
    </row>
    <row r="385" spans="1:8" ht="12.75" customHeight="1">
      <c r="A385" s="16">
        <v>30</v>
      </c>
      <c r="B385" s="291" t="str">
        <f t="shared" si="25"/>
        <v>Sikar</v>
      </c>
      <c r="C385" s="156">
        <v>3486.918017629362</v>
      </c>
      <c r="D385" s="156">
        <v>45.66740134580108</v>
      </c>
      <c r="E385" s="150">
        <f t="shared" si="24"/>
        <v>0.01309678091509843</v>
      </c>
      <c r="F385" s="235"/>
      <c r="G385" s="236"/>
      <c r="H385" s="236"/>
    </row>
    <row r="386" spans="1:8" ht="12.75" customHeight="1">
      <c r="A386" s="16">
        <v>31</v>
      </c>
      <c r="B386" s="291" t="str">
        <f t="shared" si="25"/>
        <v>Sirohi</v>
      </c>
      <c r="C386" s="156">
        <v>2438.927827286898</v>
      </c>
      <c r="D386" s="156">
        <v>101.83159360362833</v>
      </c>
      <c r="E386" s="150">
        <f t="shared" si="24"/>
        <v>0.04175260639709352</v>
      </c>
      <c r="F386" s="235"/>
      <c r="G386" s="236"/>
      <c r="H386" s="236"/>
    </row>
    <row r="387" spans="1:8" ht="12.75" customHeight="1">
      <c r="A387" s="16">
        <v>32</v>
      </c>
      <c r="B387" s="291" t="str">
        <f t="shared" si="25"/>
        <v>Tonk</v>
      </c>
      <c r="C387" s="156">
        <v>2663.3277124895408</v>
      </c>
      <c r="D387" s="156">
        <v>20.353047157752748</v>
      </c>
      <c r="E387" s="150">
        <f t="shared" si="24"/>
        <v>0.007641961243563141</v>
      </c>
      <c r="F387" s="235"/>
      <c r="G387" s="236"/>
      <c r="H387" s="236"/>
    </row>
    <row r="388" spans="1:8" ht="12.75" customHeight="1">
      <c r="A388" s="16">
        <v>33</v>
      </c>
      <c r="B388" s="291" t="str">
        <f t="shared" si="25"/>
        <v>Udaipur</v>
      </c>
      <c r="C388" s="156">
        <v>7738.592607026529</v>
      </c>
      <c r="D388" s="156">
        <v>32.41664629081043</v>
      </c>
      <c r="E388" s="150">
        <f t="shared" si="24"/>
        <v>0.004188958889162428</v>
      </c>
      <c r="F388" s="235"/>
      <c r="G388" s="236"/>
      <c r="H388" s="236"/>
    </row>
    <row r="389" spans="1:8" ht="12.75" customHeight="1">
      <c r="A389" s="31"/>
      <c r="B389" s="1" t="s">
        <v>27</v>
      </c>
      <c r="C389" s="157">
        <f>SUM(C356:C388)</f>
        <v>138306.43</v>
      </c>
      <c r="D389" s="157">
        <f>SUM(D356:D388)</f>
        <v>3605.7590824702806</v>
      </c>
      <c r="E389" s="139">
        <f t="shared" si="24"/>
        <v>0.02607079860618397</v>
      </c>
      <c r="F389" s="235"/>
      <c r="G389" s="236"/>
      <c r="H389" s="236"/>
    </row>
    <row r="390" spans="1:8" ht="14.25">
      <c r="A390" s="37"/>
      <c r="B390" s="2"/>
      <c r="C390" s="60"/>
      <c r="D390" s="24"/>
      <c r="E390" s="292"/>
      <c r="F390" s="237"/>
      <c r="G390" s="238"/>
      <c r="H390" s="238"/>
    </row>
    <row r="391" spans="1:8" ht="14.25">
      <c r="A391" s="37"/>
      <c r="B391" s="2"/>
      <c r="C391" s="60"/>
      <c r="D391" s="24"/>
      <c r="E391" s="292"/>
      <c r="F391" s="24"/>
      <c r="G391" s="60"/>
      <c r="H391" s="60"/>
    </row>
    <row r="392" spans="1:8" ht="14.25">
      <c r="A392" s="7" t="s">
        <v>241</v>
      </c>
      <c r="B392" s="44"/>
      <c r="C392" s="54"/>
      <c r="D392" s="44"/>
      <c r="E392" s="44"/>
      <c r="F392" s="44"/>
      <c r="G392" s="44"/>
      <c r="H392" s="44"/>
    </row>
    <row r="393" spans="1:5" ht="14.25">
      <c r="A393" s="44"/>
      <c r="B393" s="44"/>
      <c r="C393" s="44"/>
      <c r="D393" s="44"/>
      <c r="E393" s="55" t="s">
        <v>98</v>
      </c>
    </row>
    <row r="394" spans="1:8" ht="52.5" customHeight="1">
      <c r="A394" s="56" t="s">
        <v>37</v>
      </c>
      <c r="B394" s="56" t="s">
        <v>38</v>
      </c>
      <c r="C394" s="57" t="s">
        <v>139</v>
      </c>
      <c r="D394" s="242" t="s">
        <v>240</v>
      </c>
      <c r="E394" s="57" t="s">
        <v>137</v>
      </c>
      <c r="F394" s="58"/>
      <c r="G394" s="59"/>
      <c r="H394" s="59"/>
    </row>
    <row r="395" spans="1:8" ht="12.75" customHeight="1">
      <c r="A395" s="56">
        <v>1</v>
      </c>
      <c r="B395" s="56">
        <v>2</v>
      </c>
      <c r="C395" s="57">
        <v>3</v>
      </c>
      <c r="D395" s="242">
        <v>4</v>
      </c>
      <c r="E395" s="57">
        <v>5</v>
      </c>
      <c r="F395" s="58"/>
      <c r="G395" s="59"/>
      <c r="H395" s="59"/>
    </row>
    <row r="396" spans="1:8" ht="12.75" customHeight="1">
      <c r="A396" s="16">
        <v>1</v>
      </c>
      <c r="B396" s="291" t="str">
        <f>B356</f>
        <v>Ajmer</v>
      </c>
      <c r="C396" s="156">
        <f>C356</f>
        <v>4817.4600852362</v>
      </c>
      <c r="D396" s="233">
        <f>F440-D484</f>
        <v>202.3068668107926</v>
      </c>
      <c r="E396" s="293">
        <f aca="true" t="shared" si="26" ref="E396:E429">D396/C396</f>
        <v>0.041994508149801</v>
      </c>
      <c r="F396" s="136"/>
      <c r="G396" s="246"/>
      <c r="H396" s="246"/>
    </row>
    <row r="397" spans="1:8" ht="12.75" customHeight="1">
      <c r="A397" s="16">
        <v>2</v>
      </c>
      <c r="B397" s="291" t="str">
        <f aca="true" t="shared" si="27" ref="B397:C428">B357</f>
        <v>Alwar</v>
      </c>
      <c r="C397" s="156">
        <f t="shared" si="27"/>
        <v>5810.310583464303</v>
      </c>
      <c r="D397" s="233">
        <f aca="true" t="shared" si="28" ref="D397:D428">F441-D485</f>
        <v>83.14914990427224</v>
      </c>
      <c r="E397" s="293">
        <f t="shared" si="26"/>
        <v>0.014310620527052086</v>
      </c>
      <c r="F397" s="136"/>
      <c r="G397" s="246"/>
      <c r="H397" s="246"/>
    </row>
    <row r="398" spans="1:8" ht="12.75" customHeight="1">
      <c r="A398" s="16">
        <v>3</v>
      </c>
      <c r="B398" s="291" t="str">
        <f t="shared" si="27"/>
        <v>Banswara</v>
      </c>
      <c r="C398" s="156">
        <f t="shared" si="27"/>
        <v>4802.164685931367</v>
      </c>
      <c r="D398" s="233">
        <f t="shared" si="28"/>
        <v>503.41107957266377</v>
      </c>
      <c r="E398" s="293">
        <f t="shared" si="26"/>
        <v>0.10483003239090884</v>
      </c>
      <c r="F398" s="136"/>
      <c r="G398" s="246"/>
      <c r="H398" s="246"/>
    </row>
    <row r="399" spans="1:8" ht="12.75" customHeight="1">
      <c r="A399" s="16">
        <v>4</v>
      </c>
      <c r="B399" s="291" t="str">
        <f t="shared" si="27"/>
        <v>Baran</v>
      </c>
      <c r="C399" s="156">
        <f t="shared" si="27"/>
        <v>5467.146562099155</v>
      </c>
      <c r="D399" s="233">
        <f t="shared" si="28"/>
        <v>1917.6983177153738</v>
      </c>
      <c r="E399" s="293">
        <f t="shared" si="26"/>
        <v>0.3507676803489713</v>
      </c>
      <c r="F399" s="136"/>
      <c r="G399" s="246"/>
      <c r="H399" s="246"/>
    </row>
    <row r="400" spans="1:8" ht="12.75" customHeight="1">
      <c r="A400" s="16">
        <v>5</v>
      </c>
      <c r="B400" s="291" t="str">
        <f t="shared" si="27"/>
        <v>Barmer</v>
      </c>
      <c r="C400" s="156">
        <f t="shared" si="27"/>
        <v>9881.95200029156</v>
      </c>
      <c r="D400" s="233">
        <f t="shared" si="28"/>
        <v>578.444931076303</v>
      </c>
      <c r="E400" s="293">
        <f t="shared" si="26"/>
        <v>0.05853549289242008</v>
      </c>
      <c r="F400" s="136"/>
      <c r="G400" s="246"/>
      <c r="H400" s="246"/>
    </row>
    <row r="401" spans="1:8" ht="12.75" customHeight="1">
      <c r="A401" s="16">
        <v>6</v>
      </c>
      <c r="B401" s="291" t="str">
        <f t="shared" si="27"/>
        <v>Bharatpur</v>
      </c>
      <c r="C401" s="156">
        <f t="shared" si="27"/>
        <v>4087.884128612216</v>
      </c>
      <c r="D401" s="233">
        <f t="shared" si="28"/>
        <v>73.01500500051225</v>
      </c>
      <c r="E401" s="293">
        <f t="shared" si="26"/>
        <v>0.017861319622408157</v>
      </c>
      <c r="F401" s="136"/>
      <c r="G401" s="246"/>
      <c r="H401" s="246"/>
    </row>
    <row r="402" spans="1:8" ht="12.75" customHeight="1">
      <c r="A402" s="16">
        <v>7</v>
      </c>
      <c r="B402" s="291" t="str">
        <f t="shared" si="27"/>
        <v>Bhilwara</v>
      </c>
      <c r="C402" s="156">
        <f t="shared" si="27"/>
        <v>6219.159491635664</v>
      </c>
      <c r="D402" s="233">
        <f t="shared" si="28"/>
        <v>74.56602121347987</v>
      </c>
      <c r="E402" s="293">
        <f t="shared" si="26"/>
        <v>0.01198972647570238</v>
      </c>
      <c r="F402" s="136"/>
      <c r="G402" s="246"/>
      <c r="H402" s="246"/>
    </row>
    <row r="403" spans="1:8" ht="12.75" customHeight="1">
      <c r="A403" s="16">
        <v>8</v>
      </c>
      <c r="B403" s="291" t="str">
        <f t="shared" si="27"/>
        <v>Bikaner</v>
      </c>
      <c r="C403" s="156">
        <f t="shared" si="27"/>
        <v>3850.5493637830405</v>
      </c>
      <c r="D403" s="233">
        <f t="shared" si="28"/>
        <v>260.94373774803535</v>
      </c>
      <c r="E403" s="293">
        <f t="shared" si="26"/>
        <v>0.06776792428695591</v>
      </c>
      <c r="F403" s="136"/>
      <c r="G403" s="246"/>
      <c r="H403" s="246"/>
    </row>
    <row r="404" spans="1:8" ht="12.75" customHeight="1">
      <c r="A404" s="16">
        <v>9</v>
      </c>
      <c r="B404" s="291" t="str">
        <f t="shared" si="27"/>
        <v>Bundi</v>
      </c>
      <c r="C404" s="156">
        <f t="shared" si="27"/>
        <v>2508.60167849228</v>
      </c>
      <c r="D404" s="233">
        <f t="shared" si="28"/>
        <v>11.140921994825476</v>
      </c>
      <c r="E404" s="293">
        <f t="shared" si="26"/>
        <v>0.004441088471853927</v>
      </c>
      <c r="F404" s="136"/>
      <c r="G404" s="246"/>
      <c r="H404" s="246"/>
    </row>
    <row r="405" spans="1:8" ht="12.75" customHeight="1">
      <c r="A405" s="16">
        <v>10</v>
      </c>
      <c r="B405" s="291" t="str">
        <f t="shared" si="27"/>
        <v>Chittorgarh</v>
      </c>
      <c r="C405" s="156">
        <f t="shared" si="27"/>
        <v>2981.602861334247</v>
      </c>
      <c r="D405" s="233">
        <f t="shared" si="28"/>
        <v>227.18847849310805</v>
      </c>
      <c r="E405" s="293">
        <f t="shared" si="26"/>
        <v>0.07619676028599019</v>
      </c>
      <c r="F405" s="136"/>
      <c r="G405" s="246"/>
      <c r="H405" s="246"/>
    </row>
    <row r="406" spans="1:8" ht="12.75" customHeight="1">
      <c r="A406" s="16">
        <v>11</v>
      </c>
      <c r="B406" s="291" t="str">
        <f t="shared" si="27"/>
        <v>Churu</v>
      </c>
      <c r="C406" s="156">
        <f t="shared" si="27"/>
        <v>3838.4694852052717</v>
      </c>
      <c r="D406" s="233">
        <f t="shared" si="28"/>
        <v>15.213723887778542</v>
      </c>
      <c r="E406" s="293">
        <f t="shared" si="26"/>
        <v>0.0039634869956416885</v>
      </c>
      <c r="F406" s="136"/>
      <c r="G406" s="246"/>
      <c r="H406" s="246"/>
    </row>
    <row r="407" spans="1:8" ht="12.75" customHeight="1">
      <c r="A407" s="16">
        <v>12</v>
      </c>
      <c r="B407" s="291" t="str">
        <f t="shared" si="27"/>
        <v>Dausa</v>
      </c>
      <c r="C407" s="156">
        <f t="shared" si="27"/>
        <v>2646.0070701016944</v>
      </c>
      <c r="D407" s="233">
        <f t="shared" si="28"/>
        <v>34.62691047922499</v>
      </c>
      <c r="E407" s="293">
        <f t="shared" si="26"/>
        <v>0.013086476929895039</v>
      </c>
      <c r="F407" s="136"/>
      <c r="G407" s="246"/>
      <c r="H407" s="246"/>
    </row>
    <row r="408" spans="1:8" ht="12.75" customHeight="1">
      <c r="A408" s="16">
        <v>13</v>
      </c>
      <c r="B408" s="291" t="str">
        <f t="shared" si="27"/>
        <v>Dholpur</v>
      </c>
      <c r="C408" s="156">
        <f t="shared" si="27"/>
        <v>3143.4077459538557</v>
      </c>
      <c r="D408" s="233">
        <f t="shared" si="28"/>
        <v>519.708951316904</v>
      </c>
      <c r="E408" s="293">
        <f t="shared" si="26"/>
        <v>0.16533297405844502</v>
      </c>
      <c r="F408" s="136"/>
      <c r="G408" s="246"/>
      <c r="H408" s="246"/>
    </row>
    <row r="409" spans="1:8" ht="12.75" customHeight="1">
      <c r="A409" s="16">
        <v>14</v>
      </c>
      <c r="B409" s="291" t="str">
        <f t="shared" si="27"/>
        <v>Dungarpur</v>
      </c>
      <c r="C409" s="156">
        <f t="shared" si="27"/>
        <v>5027.675889876227</v>
      </c>
      <c r="D409" s="233">
        <f t="shared" si="28"/>
        <v>64.79495603139048</v>
      </c>
      <c r="E409" s="293">
        <f t="shared" si="26"/>
        <v>0.012887655738084107</v>
      </c>
      <c r="F409" s="136"/>
      <c r="G409" s="246"/>
      <c r="H409" s="246"/>
    </row>
    <row r="410" spans="1:8" ht="12.75" customHeight="1">
      <c r="A410" s="16">
        <v>15</v>
      </c>
      <c r="B410" s="291" t="str">
        <f t="shared" si="27"/>
        <v>Ganganagar</v>
      </c>
      <c r="C410" s="156">
        <f t="shared" si="27"/>
        <v>4249.843001890031</v>
      </c>
      <c r="D410" s="233">
        <f t="shared" si="28"/>
        <v>1260.8546253609893</v>
      </c>
      <c r="E410" s="293">
        <f t="shared" si="26"/>
        <v>0.29668263622920893</v>
      </c>
      <c r="F410" s="136"/>
      <c r="G410" s="246"/>
      <c r="H410" s="246"/>
    </row>
    <row r="411" spans="1:8" ht="12.75" customHeight="1">
      <c r="A411" s="16">
        <v>16</v>
      </c>
      <c r="B411" s="291" t="str">
        <f t="shared" si="27"/>
        <v>Hanumangarh</v>
      </c>
      <c r="C411" s="156">
        <f t="shared" si="27"/>
        <v>2255.1502242726606</v>
      </c>
      <c r="D411" s="233">
        <f t="shared" si="28"/>
        <v>414.7221417080623</v>
      </c>
      <c r="E411" s="293">
        <f t="shared" si="26"/>
        <v>0.18390000685733476</v>
      </c>
      <c r="F411" s="136"/>
      <c r="G411" s="246"/>
      <c r="H411" s="246"/>
    </row>
    <row r="412" spans="1:8" ht="12.75" customHeight="1">
      <c r="A412" s="16">
        <v>17</v>
      </c>
      <c r="B412" s="291" t="str">
        <f t="shared" si="27"/>
        <v>Jaipur</v>
      </c>
      <c r="C412" s="156">
        <f t="shared" si="27"/>
        <v>6185.319315366372</v>
      </c>
      <c r="D412" s="233">
        <f t="shared" si="28"/>
        <v>82.15507844625154</v>
      </c>
      <c r="E412" s="293">
        <f t="shared" si="26"/>
        <v>0.013282269557555619</v>
      </c>
      <c r="F412" s="136"/>
      <c r="G412" s="246"/>
      <c r="H412" s="246"/>
    </row>
    <row r="413" spans="1:8" ht="12.75" customHeight="1">
      <c r="A413" s="16">
        <v>18</v>
      </c>
      <c r="B413" s="291" t="str">
        <f t="shared" si="27"/>
        <v>Jaiselmer</v>
      </c>
      <c r="C413" s="156">
        <f t="shared" si="27"/>
        <v>2532.9091350504596</v>
      </c>
      <c r="D413" s="233">
        <f t="shared" si="28"/>
        <v>79.461985694134</v>
      </c>
      <c r="E413" s="293">
        <f t="shared" si="26"/>
        <v>0.03137182640882654</v>
      </c>
      <c r="F413" s="136"/>
      <c r="G413" s="246"/>
      <c r="H413" s="246"/>
    </row>
    <row r="414" spans="1:8" ht="12.75" customHeight="1">
      <c r="A414" s="16">
        <v>19</v>
      </c>
      <c r="B414" s="291" t="str">
        <f t="shared" si="27"/>
        <v>Jalore</v>
      </c>
      <c r="C414" s="156">
        <f t="shared" si="27"/>
        <v>5569.369391433361</v>
      </c>
      <c r="D414" s="233">
        <f t="shared" si="28"/>
        <v>1258.3667155159155</v>
      </c>
      <c r="E414" s="293">
        <f t="shared" si="26"/>
        <v>0.22594420069379811</v>
      </c>
      <c r="F414" s="136"/>
      <c r="G414" s="246"/>
      <c r="H414" s="246"/>
    </row>
    <row r="415" spans="1:8" ht="12.75" customHeight="1">
      <c r="A415" s="16">
        <v>20</v>
      </c>
      <c r="B415" s="291" t="str">
        <f t="shared" si="27"/>
        <v>Jhalawar</v>
      </c>
      <c r="C415" s="156">
        <f t="shared" si="27"/>
        <v>3079.6334861539362</v>
      </c>
      <c r="D415" s="233">
        <f t="shared" si="28"/>
        <v>61.858873705980386</v>
      </c>
      <c r="E415" s="293">
        <f t="shared" si="26"/>
        <v>0.020086440150783695</v>
      </c>
      <c r="F415" s="136"/>
      <c r="G415" s="246"/>
      <c r="H415" s="246"/>
    </row>
    <row r="416" spans="1:8" ht="12.75" customHeight="1">
      <c r="A416" s="16">
        <v>21</v>
      </c>
      <c r="B416" s="291" t="str">
        <f t="shared" si="27"/>
        <v>Jhunjhunu</v>
      </c>
      <c r="C416" s="156">
        <f t="shared" si="27"/>
        <v>2472.468977140341</v>
      </c>
      <c r="D416" s="233">
        <f t="shared" si="28"/>
        <v>154.72671640872431</v>
      </c>
      <c r="E416" s="293">
        <f t="shared" si="26"/>
        <v>0.06257984138093467</v>
      </c>
      <c r="F416" s="136"/>
      <c r="G416" s="246"/>
      <c r="H416" s="246"/>
    </row>
    <row r="417" spans="1:8" ht="12.75" customHeight="1">
      <c r="A417" s="16">
        <v>22</v>
      </c>
      <c r="B417" s="291" t="str">
        <f t="shared" si="27"/>
        <v>Jodhpur</v>
      </c>
      <c r="C417" s="156">
        <f t="shared" si="27"/>
        <v>6040.6224764246745</v>
      </c>
      <c r="D417" s="233">
        <f t="shared" si="28"/>
        <v>289.6778146154702</v>
      </c>
      <c r="E417" s="293">
        <f t="shared" si="26"/>
        <v>0.04795496089120352</v>
      </c>
      <c r="F417" s="136"/>
      <c r="G417" s="246"/>
      <c r="H417" s="246"/>
    </row>
    <row r="418" spans="1:8" ht="12.75" customHeight="1">
      <c r="A418" s="16">
        <v>23</v>
      </c>
      <c r="B418" s="291" t="str">
        <f t="shared" si="27"/>
        <v>Karauli</v>
      </c>
      <c r="C418" s="156">
        <f t="shared" si="27"/>
        <v>3183.1675097961433</v>
      </c>
      <c r="D418" s="233">
        <f t="shared" si="28"/>
        <v>541.2121444212044</v>
      </c>
      <c r="E418" s="293">
        <f t="shared" si="26"/>
        <v>0.17002314290895257</v>
      </c>
      <c r="F418" s="136"/>
      <c r="G418" s="246"/>
      <c r="H418" s="246"/>
    </row>
    <row r="419" spans="1:8" ht="12.75" customHeight="1">
      <c r="A419" s="16">
        <v>24</v>
      </c>
      <c r="B419" s="291" t="str">
        <f t="shared" si="27"/>
        <v>Kota</v>
      </c>
      <c r="C419" s="156">
        <f t="shared" si="27"/>
        <v>2415.288976999927</v>
      </c>
      <c r="D419" s="233">
        <f t="shared" si="28"/>
        <v>203.59900288745666</v>
      </c>
      <c r="E419" s="293">
        <f t="shared" si="26"/>
        <v>0.08429591855312923</v>
      </c>
      <c r="F419" s="136"/>
      <c r="G419" s="246"/>
      <c r="H419" s="246"/>
    </row>
    <row r="420" spans="1:8" ht="12.75" customHeight="1">
      <c r="A420" s="16">
        <v>25</v>
      </c>
      <c r="B420" s="291" t="str">
        <f t="shared" si="27"/>
        <v>Nagaur</v>
      </c>
      <c r="C420" s="156">
        <f t="shared" si="27"/>
        <v>6106.4635994866985</v>
      </c>
      <c r="D420" s="233">
        <f t="shared" si="28"/>
        <v>162.55738853864113</v>
      </c>
      <c r="E420" s="293">
        <f t="shared" si="26"/>
        <v>0.026620544917733645</v>
      </c>
      <c r="F420" s="136"/>
      <c r="G420" s="246"/>
      <c r="H420" s="246"/>
    </row>
    <row r="421" spans="1:8" ht="12.75" customHeight="1">
      <c r="A421" s="16">
        <v>26</v>
      </c>
      <c r="B421" s="291" t="str">
        <f t="shared" si="27"/>
        <v>Pali</v>
      </c>
      <c r="C421" s="156">
        <f t="shared" si="27"/>
        <v>4310.108363485544</v>
      </c>
      <c r="D421" s="233">
        <f t="shared" si="28"/>
        <v>76.85498472899371</v>
      </c>
      <c r="E421" s="293">
        <f t="shared" si="26"/>
        <v>0.017831334678286792</v>
      </c>
      <c r="F421" s="136"/>
      <c r="G421" s="246"/>
      <c r="H421" s="246"/>
    </row>
    <row r="422" spans="1:8" ht="12.75" customHeight="1">
      <c r="A422" s="16">
        <v>27</v>
      </c>
      <c r="B422" s="291" t="str">
        <f t="shared" si="27"/>
        <v>Partapgarh</v>
      </c>
      <c r="C422" s="156">
        <f t="shared" si="27"/>
        <v>3049.4335389669222</v>
      </c>
      <c r="D422" s="233">
        <f t="shared" si="28"/>
        <v>104.60016389437851</v>
      </c>
      <c r="E422" s="293">
        <f t="shared" si="26"/>
        <v>0.03430150634790179</v>
      </c>
      <c r="F422" s="136"/>
      <c r="G422" s="246"/>
      <c r="H422" s="246"/>
    </row>
    <row r="423" spans="1:8" ht="12.75" customHeight="1">
      <c r="A423" s="16">
        <v>28</v>
      </c>
      <c r="B423" s="291" t="str">
        <f t="shared" si="27"/>
        <v>Rajsamand</v>
      </c>
      <c r="C423" s="156">
        <f t="shared" si="27"/>
        <v>3230.642976381605</v>
      </c>
      <c r="D423" s="233">
        <f t="shared" si="28"/>
        <v>141.41289565583884</v>
      </c>
      <c r="E423" s="293">
        <f t="shared" si="26"/>
        <v>0.043772368748163114</v>
      </c>
      <c r="F423" s="136"/>
      <c r="G423" s="246"/>
      <c r="H423" s="246"/>
    </row>
    <row r="424" spans="1:8" ht="12.75" customHeight="1">
      <c r="A424" s="16">
        <v>29</v>
      </c>
      <c r="B424" s="291" t="str">
        <f t="shared" si="27"/>
        <v>S.Madhopur</v>
      </c>
      <c r="C424" s="156">
        <f t="shared" si="27"/>
        <v>2215.8512307019055</v>
      </c>
      <c r="D424" s="233">
        <f t="shared" si="28"/>
        <v>78.93923124558614</v>
      </c>
      <c r="E424" s="293">
        <f t="shared" si="26"/>
        <v>0.03562478841171161</v>
      </c>
      <c r="F424" s="136"/>
      <c r="G424" s="246"/>
      <c r="H424" s="246"/>
    </row>
    <row r="425" spans="1:8" ht="12.75" customHeight="1">
      <c r="A425" s="16">
        <v>30</v>
      </c>
      <c r="B425" s="291" t="str">
        <f t="shared" si="27"/>
        <v>Sikar</v>
      </c>
      <c r="C425" s="156">
        <f t="shared" si="27"/>
        <v>3486.918017629362</v>
      </c>
      <c r="D425" s="233">
        <f t="shared" si="28"/>
        <v>89.68245134580093</v>
      </c>
      <c r="E425" s="293">
        <f t="shared" si="26"/>
        <v>0.025719690251499804</v>
      </c>
      <c r="F425" s="136"/>
      <c r="G425" s="246"/>
      <c r="H425" s="246"/>
    </row>
    <row r="426" spans="1:8" ht="12.75" customHeight="1">
      <c r="A426" s="16">
        <v>31</v>
      </c>
      <c r="B426" s="291" t="str">
        <f t="shared" si="27"/>
        <v>Sirohi</v>
      </c>
      <c r="C426" s="156">
        <f t="shared" si="27"/>
        <v>2438.927827286898</v>
      </c>
      <c r="D426" s="233">
        <f t="shared" si="28"/>
        <v>256.76587360362873</v>
      </c>
      <c r="E426" s="293">
        <f t="shared" si="26"/>
        <v>0.1052781762260096</v>
      </c>
      <c r="F426" s="136"/>
      <c r="G426" s="257"/>
      <c r="H426" s="246"/>
    </row>
    <row r="427" spans="1:8" ht="12.75" customHeight="1">
      <c r="A427" s="16">
        <v>32</v>
      </c>
      <c r="B427" s="291" t="str">
        <f t="shared" si="27"/>
        <v>Tonk</v>
      </c>
      <c r="C427" s="156">
        <f t="shared" si="27"/>
        <v>2663.3277124895408</v>
      </c>
      <c r="D427" s="233">
        <f t="shared" si="28"/>
        <v>32.359547157752786</v>
      </c>
      <c r="E427" s="293">
        <f t="shared" si="26"/>
        <v>0.0121500433484037</v>
      </c>
      <c r="F427" s="136"/>
      <c r="G427" s="246"/>
      <c r="H427" s="246"/>
    </row>
    <row r="428" spans="1:8" ht="12.75" customHeight="1">
      <c r="A428" s="16">
        <v>33</v>
      </c>
      <c r="B428" s="291" t="str">
        <f t="shared" si="27"/>
        <v>Udaipur</v>
      </c>
      <c r="C428" s="156">
        <f t="shared" si="27"/>
        <v>7738.592607026529</v>
      </c>
      <c r="D428" s="233">
        <f t="shared" si="28"/>
        <v>731.0786862908117</v>
      </c>
      <c r="E428" s="293">
        <f t="shared" si="26"/>
        <v>0.09447178878844235</v>
      </c>
      <c r="F428" s="136"/>
      <c r="G428" s="246"/>
      <c r="H428" s="246"/>
    </row>
    <row r="429" spans="1:8" ht="12.75" customHeight="1">
      <c r="A429" s="31"/>
      <c r="B429" s="1" t="s">
        <v>27</v>
      </c>
      <c r="C429" s="157">
        <f>SUM(C396:C428)</f>
        <v>138306.43</v>
      </c>
      <c r="D429" s="157">
        <f>SUM(D396:D428)</f>
        <v>10587.095372470287</v>
      </c>
      <c r="E429" s="140">
        <f t="shared" si="26"/>
        <v>0.07654810678339602</v>
      </c>
      <c r="F429" s="39"/>
      <c r="G429" s="29"/>
      <c r="H429" s="29"/>
    </row>
    <row r="430" ht="13.5" customHeight="1">
      <c r="A430" s="7" t="s">
        <v>40</v>
      </c>
    </row>
    <row r="431" spans="1:5" ht="13.5" customHeight="1">
      <c r="A431" s="7"/>
      <c r="E431" s="61" t="s">
        <v>41</v>
      </c>
    </row>
    <row r="432" spans="1:6" ht="29.25" customHeight="1">
      <c r="A432" s="45" t="s">
        <v>39</v>
      </c>
      <c r="B432" s="45" t="s">
        <v>203</v>
      </c>
      <c r="C432" s="45" t="s">
        <v>204</v>
      </c>
      <c r="D432" s="62" t="s">
        <v>42</v>
      </c>
      <c r="E432" s="45" t="s">
        <v>43</v>
      </c>
      <c r="F432" s="239"/>
    </row>
    <row r="433" spans="1:6" ht="15.75" customHeight="1">
      <c r="A433" s="63">
        <f>C473</f>
        <v>138306.43</v>
      </c>
      <c r="B433" s="64">
        <f>D389</f>
        <v>3605.7590824702806</v>
      </c>
      <c r="C433" s="63">
        <f>E473</f>
        <v>127000.42093999998</v>
      </c>
      <c r="D433" s="63">
        <f>B433+C433</f>
        <v>130606.18002247026</v>
      </c>
      <c r="E433" s="65">
        <f>D433/A433</f>
        <v>0.9443247144942594</v>
      </c>
      <c r="F433" s="52"/>
    </row>
    <row r="434" spans="1:8" ht="13.5" customHeight="1">
      <c r="A434" s="66" t="s">
        <v>228</v>
      </c>
      <c r="B434" s="67"/>
      <c r="C434" s="294"/>
      <c r="D434" s="294"/>
      <c r="E434" s="295"/>
      <c r="F434" s="68"/>
      <c r="G434" s="69"/>
      <c r="H434" s="69"/>
    </row>
    <row r="435" ht="13.5" customHeight="1"/>
    <row r="436" ht="13.5" customHeight="1">
      <c r="A436" s="7" t="s">
        <v>229</v>
      </c>
    </row>
    <row r="437" spans="7:8" ht="13.5" customHeight="1">
      <c r="G437" s="61" t="s">
        <v>41</v>
      </c>
      <c r="H437" s="61"/>
    </row>
    <row r="438" spans="1:8" ht="30" customHeight="1">
      <c r="A438" s="70" t="s">
        <v>20</v>
      </c>
      <c r="B438" s="70" t="s">
        <v>31</v>
      </c>
      <c r="C438" s="70" t="s">
        <v>39</v>
      </c>
      <c r="D438" s="71" t="s">
        <v>205</v>
      </c>
      <c r="E438" s="71" t="s">
        <v>44</v>
      </c>
      <c r="F438" s="70" t="s">
        <v>42</v>
      </c>
      <c r="G438" s="70" t="s">
        <v>43</v>
      </c>
      <c r="H438" s="247"/>
    </row>
    <row r="439" spans="1:8" ht="14.25" customHeight="1">
      <c r="A439" s="70">
        <v>1</v>
      </c>
      <c r="B439" s="70">
        <v>2</v>
      </c>
      <c r="C439" s="70">
        <v>3</v>
      </c>
      <c r="D439" s="71">
        <v>4</v>
      </c>
      <c r="E439" s="71">
        <v>5</v>
      </c>
      <c r="F439" s="70">
        <v>6</v>
      </c>
      <c r="G439" s="28">
        <v>7</v>
      </c>
      <c r="H439" s="30"/>
    </row>
    <row r="440" spans="1:8" ht="12.75" customHeight="1">
      <c r="A440" s="16">
        <v>1</v>
      </c>
      <c r="B440" s="291" t="str">
        <f>B396</f>
        <v>Ajmer</v>
      </c>
      <c r="C440" s="156">
        <f>C396</f>
        <v>4817.4600852362</v>
      </c>
      <c r="D440" s="156">
        <f>D356</f>
        <v>16.828666810792104</v>
      </c>
      <c r="E440" s="233">
        <v>4570.34</v>
      </c>
      <c r="F440" s="149">
        <f aca="true" t="shared" si="29" ref="F440:F473">D440+E440</f>
        <v>4587.168666810792</v>
      </c>
      <c r="G440" s="32">
        <f aca="true" t="shared" si="30" ref="G440:G473">F440/C440</f>
        <v>0.9521965072152504</v>
      </c>
      <c r="H440" s="39"/>
    </row>
    <row r="441" spans="1:8" ht="12.75" customHeight="1">
      <c r="A441" s="16">
        <v>2</v>
      </c>
      <c r="B441" s="291" t="str">
        <f aca="true" t="shared" si="31" ref="B441:C472">B397</f>
        <v>Alwar</v>
      </c>
      <c r="C441" s="156">
        <f t="shared" si="31"/>
        <v>5810.310583464303</v>
      </c>
      <c r="D441" s="156">
        <f aca="true" t="shared" si="32" ref="D441:D472">D357</f>
        <v>19.781149904271533</v>
      </c>
      <c r="E441" s="233">
        <v>5233.52</v>
      </c>
      <c r="F441" s="149">
        <f t="shared" si="29"/>
        <v>5253.301149904272</v>
      </c>
      <c r="G441" s="32">
        <f t="shared" si="30"/>
        <v>0.9041343099377103</v>
      </c>
      <c r="H441" s="39"/>
    </row>
    <row r="442" spans="1:8" ht="12.75" customHeight="1">
      <c r="A442" s="16">
        <v>3</v>
      </c>
      <c r="B442" s="291" t="str">
        <f t="shared" si="31"/>
        <v>Banswara</v>
      </c>
      <c r="C442" s="156">
        <f t="shared" si="31"/>
        <v>4802.164685931367</v>
      </c>
      <c r="D442" s="156">
        <f t="shared" si="32"/>
        <v>589.8551795726635</v>
      </c>
      <c r="E442" s="233">
        <v>4033.8</v>
      </c>
      <c r="F442" s="149">
        <f t="shared" si="29"/>
        <v>4623.655179572664</v>
      </c>
      <c r="G442" s="32">
        <f t="shared" si="30"/>
        <v>0.9628272835203523</v>
      </c>
      <c r="H442" s="39"/>
    </row>
    <row r="443" spans="1:8" ht="12.75" customHeight="1">
      <c r="A443" s="16">
        <v>4</v>
      </c>
      <c r="B443" s="291" t="str">
        <f t="shared" si="31"/>
        <v>Baran</v>
      </c>
      <c r="C443" s="156">
        <f t="shared" si="31"/>
        <v>5467.146562099155</v>
      </c>
      <c r="D443" s="156">
        <f t="shared" si="32"/>
        <v>105.99545771537413</v>
      </c>
      <c r="E443" s="233">
        <v>4969.90186</v>
      </c>
      <c r="F443" s="149">
        <f t="shared" si="29"/>
        <v>5075.897317715374</v>
      </c>
      <c r="G443" s="32">
        <f t="shared" si="30"/>
        <v>0.9284362985444535</v>
      </c>
      <c r="H443" s="39"/>
    </row>
    <row r="444" spans="1:8" ht="12.75" customHeight="1">
      <c r="A444" s="16">
        <v>5</v>
      </c>
      <c r="B444" s="291" t="str">
        <f t="shared" si="31"/>
        <v>Barmer</v>
      </c>
      <c r="C444" s="156">
        <f t="shared" si="31"/>
        <v>9881.95200029156</v>
      </c>
      <c r="D444" s="156">
        <f t="shared" si="32"/>
        <v>54.24158107630278</v>
      </c>
      <c r="E444" s="233">
        <v>9327.9924</v>
      </c>
      <c r="F444" s="149">
        <f t="shared" si="29"/>
        <v>9382.233981076302</v>
      </c>
      <c r="G444" s="32">
        <f t="shared" si="30"/>
        <v>0.9494312440294677</v>
      </c>
      <c r="H444" s="39"/>
    </row>
    <row r="445" spans="1:8" ht="12.75" customHeight="1">
      <c r="A445" s="16">
        <v>6</v>
      </c>
      <c r="B445" s="291" t="str">
        <f t="shared" si="31"/>
        <v>Bharatpur</v>
      </c>
      <c r="C445" s="156">
        <f t="shared" si="31"/>
        <v>4087.884128612216</v>
      </c>
      <c r="D445" s="156">
        <f t="shared" si="32"/>
        <v>43.67545500051235</v>
      </c>
      <c r="E445" s="233">
        <v>3873.7640999999994</v>
      </c>
      <c r="F445" s="149">
        <f t="shared" si="29"/>
        <v>3917.439555000512</v>
      </c>
      <c r="G445" s="32">
        <f t="shared" si="30"/>
        <v>0.9583049400987871</v>
      </c>
      <c r="H445" s="39"/>
    </row>
    <row r="446" spans="1:8" ht="12.75" customHeight="1">
      <c r="A446" s="16">
        <v>7</v>
      </c>
      <c r="B446" s="291" t="str">
        <f t="shared" si="31"/>
        <v>Bhilwara</v>
      </c>
      <c r="C446" s="156">
        <f t="shared" si="31"/>
        <v>6219.159491635664</v>
      </c>
      <c r="D446" s="156">
        <f t="shared" si="32"/>
        <v>31.938071213479596</v>
      </c>
      <c r="E446" s="233">
        <v>5908.969999999999</v>
      </c>
      <c r="F446" s="149">
        <f t="shared" si="29"/>
        <v>5940.908071213479</v>
      </c>
      <c r="G446" s="32">
        <f t="shared" si="30"/>
        <v>0.955258999098445</v>
      </c>
      <c r="H446" s="39"/>
    </row>
    <row r="447" spans="1:8" ht="12.75" customHeight="1">
      <c r="A447" s="16">
        <v>8</v>
      </c>
      <c r="B447" s="291" t="str">
        <f t="shared" si="31"/>
        <v>Bikaner</v>
      </c>
      <c r="C447" s="156">
        <f t="shared" si="31"/>
        <v>3850.5493637830405</v>
      </c>
      <c r="D447" s="156">
        <f t="shared" si="32"/>
        <v>245.43533774803575</v>
      </c>
      <c r="E447" s="233">
        <v>3322.6493</v>
      </c>
      <c r="F447" s="149">
        <f t="shared" si="29"/>
        <v>3568.0846377480357</v>
      </c>
      <c r="G447" s="32">
        <f t="shared" si="30"/>
        <v>0.9266430061404297</v>
      </c>
      <c r="H447" s="39"/>
    </row>
    <row r="448" spans="1:8" ht="12.75" customHeight="1">
      <c r="A448" s="16">
        <v>9</v>
      </c>
      <c r="B448" s="291" t="str">
        <f t="shared" si="31"/>
        <v>Bundi</v>
      </c>
      <c r="C448" s="156">
        <f t="shared" si="31"/>
        <v>2508.60167849228</v>
      </c>
      <c r="D448" s="156">
        <f t="shared" si="32"/>
        <v>62.942621994825245</v>
      </c>
      <c r="E448" s="233">
        <v>2362.2134</v>
      </c>
      <c r="F448" s="149">
        <f t="shared" si="29"/>
        <v>2425.1560219948256</v>
      </c>
      <c r="G448" s="32">
        <f t="shared" si="30"/>
        <v>0.966736187250099</v>
      </c>
      <c r="H448" s="39"/>
    </row>
    <row r="449" spans="1:8" ht="12.75" customHeight="1">
      <c r="A449" s="16">
        <v>10</v>
      </c>
      <c r="B449" s="291" t="str">
        <f t="shared" si="31"/>
        <v>Chittorgarh</v>
      </c>
      <c r="C449" s="156">
        <f t="shared" si="31"/>
        <v>2981.602861334247</v>
      </c>
      <c r="D449" s="156">
        <f t="shared" si="32"/>
        <v>237.73667849310795</v>
      </c>
      <c r="E449" s="233">
        <v>2830.5826</v>
      </c>
      <c r="F449" s="149">
        <f t="shared" si="29"/>
        <v>3068.319278493108</v>
      </c>
      <c r="G449" s="32">
        <f t="shared" si="30"/>
        <v>1.0290838254428212</v>
      </c>
      <c r="H449" s="39"/>
    </row>
    <row r="450" spans="1:8" ht="12.75" customHeight="1">
      <c r="A450" s="16">
        <v>11</v>
      </c>
      <c r="B450" s="291" t="str">
        <f t="shared" si="31"/>
        <v>Churu</v>
      </c>
      <c r="C450" s="156">
        <f t="shared" si="31"/>
        <v>3838.4694852052717</v>
      </c>
      <c r="D450" s="156">
        <f t="shared" si="32"/>
        <v>56.51847388777898</v>
      </c>
      <c r="E450" s="233">
        <v>3622.3791</v>
      </c>
      <c r="F450" s="149">
        <f t="shared" si="29"/>
        <v>3678.897573887779</v>
      </c>
      <c r="G450" s="32">
        <f t="shared" si="30"/>
        <v>0.9584282454419566</v>
      </c>
      <c r="H450" s="39"/>
    </row>
    <row r="451" spans="1:8" ht="12.75" customHeight="1">
      <c r="A451" s="16">
        <v>12</v>
      </c>
      <c r="B451" s="291" t="str">
        <f t="shared" si="31"/>
        <v>Dausa</v>
      </c>
      <c r="C451" s="156">
        <f t="shared" si="31"/>
        <v>2646.0070701016944</v>
      </c>
      <c r="D451" s="156">
        <f t="shared" si="32"/>
        <v>25.32546047922394</v>
      </c>
      <c r="E451" s="233">
        <v>2514.4534000000003</v>
      </c>
      <c r="F451" s="149">
        <f t="shared" si="29"/>
        <v>2539.7788604792245</v>
      </c>
      <c r="G451" s="32">
        <f t="shared" si="30"/>
        <v>0.9598533916168307</v>
      </c>
      <c r="H451" s="39"/>
    </row>
    <row r="452" spans="1:8" ht="12.75" customHeight="1">
      <c r="A452" s="16">
        <v>13</v>
      </c>
      <c r="B452" s="291" t="str">
        <f t="shared" si="31"/>
        <v>Dholpur</v>
      </c>
      <c r="C452" s="156">
        <f t="shared" si="31"/>
        <v>3143.4077459538557</v>
      </c>
      <c r="D452" s="156">
        <f t="shared" si="32"/>
        <v>71.48423131690441</v>
      </c>
      <c r="E452" s="233">
        <v>2933.9623199999996</v>
      </c>
      <c r="F452" s="149">
        <f t="shared" si="29"/>
        <v>3005.446551316904</v>
      </c>
      <c r="G452" s="32">
        <f t="shared" si="30"/>
        <v>0.9561109452585229</v>
      </c>
      <c r="H452" s="39"/>
    </row>
    <row r="453" spans="1:8" ht="12.75" customHeight="1">
      <c r="A453" s="16">
        <v>14</v>
      </c>
      <c r="B453" s="291" t="str">
        <f t="shared" si="31"/>
        <v>Dungarpur</v>
      </c>
      <c r="C453" s="156">
        <f t="shared" si="31"/>
        <v>5027.675889876227</v>
      </c>
      <c r="D453" s="156">
        <f t="shared" si="32"/>
        <v>118.47090603139081</v>
      </c>
      <c r="E453" s="233">
        <v>3425.1499999999996</v>
      </c>
      <c r="F453" s="149">
        <f t="shared" si="29"/>
        <v>3543.6209060313904</v>
      </c>
      <c r="G453" s="32">
        <f t="shared" si="30"/>
        <v>0.7048228612283574</v>
      </c>
      <c r="H453" s="39"/>
    </row>
    <row r="454" spans="1:8" ht="12.75" customHeight="1">
      <c r="A454" s="16">
        <v>15</v>
      </c>
      <c r="B454" s="291" t="str">
        <f t="shared" si="31"/>
        <v>Ganganagar</v>
      </c>
      <c r="C454" s="156">
        <f t="shared" si="31"/>
        <v>4249.843001890031</v>
      </c>
      <c r="D454" s="156">
        <f t="shared" si="32"/>
        <v>97.75894536098943</v>
      </c>
      <c r="E454" s="233">
        <v>3990.94413</v>
      </c>
      <c r="F454" s="149">
        <f t="shared" si="29"/>
        <v>4088.7030753609893</v>
      </c>
      <c r="G454" s="32">
        <f t="shared" si="30"/>
        <v>0.9620833224998246</v>
      </c>
      <c r="H454" s="39"/>
    </row>
    <row r="455" spans="1:8" ht="12.75" customHeight="1">
      <c r="A455" s="16">
        <v>16</v>
      </c>
      <c r="B455" s="291" t="str">
        <f t="shared" si="31"/>
        <v>Hanumangarh</v>
      </c>
      <c r="C455" s="156">
        <f t="shared" si="31"/>
        <v>2255.1502242726606</v>
      </c>
      <c r="D455" s="156">
        <f t="shared" si="32"/>
        <v>418.0241417080624</v>
      </c>
      <c r="E455" s="233">
        <v>2117.6254</v>
      </c>
      <c r="F455" s="149">
        <f t="shared" si="29"/>
        <v>2535.6495417080623</v>
      </c>
      <c r="G455" s="32">
        <f t="shared" si="30"/>
        <v>1.1243816551182835</v>
      </c>
      <c r="H455" s="39"/>
    </row>
    <row r="456" spans="1:8" ht="12.75" customHeight="1">
      <c r="A456" s="16">
        <v>17</v>
      </c>
      <c r="B456" s="291" t="str">
        <f t="shared" si="31"/>
        <v>Jaipur</v>
      </c>
      <c r="C456" s="156">
        <f t="shared" si="31"/>
        <v>6185.319315366372</v>
      </c>
      <c r="D456" s="156">
        <f t="shared" si="32"/>
        <v>85.48927844625109</v>
      </c>
      <c r="E456" s="233">
        <v>5853.426600000001</v>
      </c>
      <c r="F456" s="149">
        <f t="shared" si="29"/>
        <v>5938.915878446252</v>
      </c>
      <c r="G456" s="32">
        <f t="shared" si="30"/>
        <v>0.9601631824717645</v>
      </c>
      <c r="H456" s="39"/>
    </row>
    <row r="457" spans="1:8" ht="12.75" customHeight="1">
      <c r="A457" s="16">
        <v>18</v>
      </c>
      <c r="B457" s="291" t="str">
        <f t="shared" si="31"/>
        <v>Jaiselmer</v>
      </c>
      <c r="C457" s="156">
        <f t="shared" si="31"/>
        <v>2532.9091350504596</v>
      </c>
      <c r="D457" s="156">
        <f t="shared" si="32"/>
        <v>140.69228569413397</v>
      </c>
      <c r="E457" s="233">
        <v>1833.6015</v>
      </c>
      <c r="F457" s="149">
        <f t="shared" si="29"/>
        <v>1974.293785694134</v>
      </c>
      <c r="G457" s="32">
        <f t="shared" si="30"/>
        <v>0.7794570118500531</v>
      </c>
      <c r="H457" s="39"/>
    </row>
    <row r="458" spans="1:8" ht="12.75" customHeight="1">
      <c r="A458" s="16">
        <v>19</v>
      </c>
      <c r="B458" s="291" t="str">
        <f t="shared" si="31"/>
        <v>Jalore</v>
      </c>
      <c r="C458" s="156">
        <f t="shared" si="31"/>
        <v>5569.369391433361</v>
      </c>
      <c r="D458" s="156">
        <f t="shared" si="32"/>
        <v>47.41630551591558</v>
      </c>
      <c r="E458" s="233">
        <v>5031.86531</v>
      </c>
      <c r="F458" s="149">
        <f t="shared" si="29"/>
        <v>5079.281615515915</v>
      </c>
      <c r="G458" s="32">
        <f t="shared" si="30"/>
        <v>0.912003004025683</v>
      </c>
      <c r="H458" s="39"/>
    </row>
    <row r="459" spans="1:8" ht="12.75" customHeight="1">
      <c r="A459" s="16">
        <v>20</v>
      </c>
      <c r="B459" s="291" t="str">
        <f t="shared" si="31"/>
        <v>Jhalawar</v>
      </c>
      <c r="C459" s="156">
        <f t="shared" si="31"/>
        <v>3079.6334861539362</v>
      </c>
      <c r="D459" s="156">
        <f t="shared" si="32"/>
        <v>56.339823705980606</v>
      </c>
      <c r="E459" s="233">
        <v>2918.2081</v>
      </c>
      <c r="F459" s="149">
        <f t="shared" si="29"/>
        <v>2974.5479237059803</v>
      </c>
      <c r="G459" s="32">
        <f t="shared" si="30"/>
        <v>0.9658772503544913</v>
      </c>
      <c r="H459" s="39"/>
    </row>
    <row r="460" spans="1:8" ht="12.75" customHeight="1">
      <c r="A460" s="16">
        <v>21</v>
      </c>
      <c r="B460" s="291" t="str">
        <f t="shared" si="31"/>
        <v>Jhunjhunu</v>
      </c>
      <c r="C460" s="156">
        <f t="shared" si="31"/>
        <v>2472.468977140341</v>
      </c>
      <c r="D460" s="156">
        <f t="shared" si="32"/>
        <v>117.66361640872404</v>
      </c>
      <c r="E460" s="233">
        <v>2356.2512</v>
      </c>
      <c r="F460" s="149">
        <f t="shared" si="29"/>
        <v>2473.914816408724</v>
      </c>
      <c r="G460" s="32">
        <f t="shared" si="30"/>
        <v>1.0005847754943544</v>
      </c>
      <c r="H460" s="39"/>
    </row>
    <row r="461" spans="1:8" ht="12.75" customHeight="1">
      <c r="A461" s="16">
        <v>22</v>
      </c>
      <c r="B461" s="291" t="str">
        <f t="shared" si="31"/>
        <v>Jodhpur</v>
      </c>
      <c r="C461" s="156">
        <f t="shared" si="31"/>
        <v>6040.6224764246745</v>
      </c>
      <c r="D461" s="156">
        <f t="shared" si="32"/>
        <v>101.49977461546945</v>
      </c>
      <c r="E461" s="233">
        <v>5678.46424</v>
      </c>
      <c r="F461" s="149">
        <f t="shared" si="29"/>
        <v>5779.96401461547</v>
      </c>
      <c r="G461" s="32">
        <f t="shared" si="30"/>
        <v>0.9568490726201643</v>
      </c>
      <c r="H461" s="39"/>
    </row>
    <row r="462" spans="1:8" ht="12.75" customHeight="1">
      <c r="A462" s="16">
        <v>23</v>
      </c>
      <c r="B462" s="291" t="str">
        <f t="shared" si="31"/>
        <v>Karauli</v>
      </c>
      <c r="C462" s="156">
        <f t="shared" si="31"/>
        <v>3183.1675097961433</v>
      </c>
      <c r="D462" s="156">
        <f t="shared" si="32"/>
        <v>46.66951442120434</v>
      </c>
      <c r="E462" s="233">
        <v>2963.77858</v>
      </c>
      <c r="F462" s="149">
        <f t="shared" si="29"/>
        <v>3010.4480944212046</v>
      </c>
      <c r="G462" s="32">
        <f t="shared" si="30"/>
        <v>0.94573976555007</v>
      </c>
      <c r="H462" s="39"/>
    </row>
    <row r="463" spans="1:8" ht="12.75" customHeight="1">
      <c r="A463" s="16">
        <v>24</v>
      </c>
      <c r="B463" s="291" t="str">
        <f t="shared" si="31"/>
        <v>Kota</v>
      </c>
      <c r="C463" s="156">
        <f t="shared" si="31"/>
        <v>2415.288976999927</v>
      </c>
      <c r="D463" s="156">
        <f t="shared" si="32"/>
        <v>43.31609288745686</v>
      </c>
      <c r="E463" s="233">
        <v>2299.37636</v>
      </c>
      <c r="F463" s="149">
        <f t="shared" si="29"/>
        <v>2342.692452887457</v>
      </c>
      <c r="G463" s="32">
        <f t="shared" si="30"/>
        <v>0.9699429240957149</v>
      </c>
      <c r="H463" s="39"/>
    </row>
    <row r="464" spans="1:8" ht="12.75" customHeight="1">
      <c r="A464" s="16">
        <v>25</v>
      </c>
      <c r="B464" s="291" t="str">
        <f t="shared" si="31"/>
        <v>Nagaur</v>
      </c>
      <c r="C464" s="156">
        <f t="shared" si="31"/>
        <v>6106.4635994866985</v>
      </c>
      <c r="D464" s="156">
        <f t="shared" si="32"/>
        <v>117.75743853864022</v>
      </c>
      <c r="E464" s="233">
        <v>5650.5758000000005</v>
      </c>
      <c r="F464" s="149">
        <f t="shared" si="29"/>
        <v>5768.333238538641</v>
      </c>
      <c r="G464" s="32">
        <f t="shared" si="30"/>
        <v>0.9446274663822641</v>
      </c>
      <c r="H464" s="39"/>
    </row>
    <row r="465" spans="1:8" ht="12.75" customHeight="1">
      <c r="A465" s="16">
        <v>26</v>
      </c>
      <c r="B465" s="291" t="str">
        <f t="shared" si="31"/>
        <v>Pali</v>
      </c>
      <c r="C465" s="156">
        <f t="shared" si="31"/>
        <v>4310.108363485544</v>
      </c>
      <c r="D465" s="156">
        <f t="shared" si="32"/>
        <v>47.74543472899405</v>
      </c>
      <c r="E465" s="233">
        <v>4085.1099999999997</v>
      </c>
      <c r="F465" s="149">
        <f t="shared" si="29"/>
        <v>4132.855434728994</v>
      </c>
      <c r="G465" s="32">
        <f t="shared" si="30"/>
        <v>0.9588750644280304</v>
      </c>
      <c r="H465" s="39"/>
    </row>
    <row r="466" spans="1:8" ht="12.75" customHeight="1">
      <c r="A466" s="16">
        <v>27</v>
      </c>
      <c r="B466" s="291" t="str">
        <f t="shared" si="31"/>
        <v>Partapgarh</v>
      </c>
      <c r="C466" s="156">
        <f t="shared" si="31"/>
        <v>3049.4335389669222</v>
      </c>
      <c r="D466" s="156">
        <f t="shared" si="32"/>
        <v>113.03556389437857</v>
      </c>
      <c r="E466" s="233">
        <v>2894.76</v>
      </c>
      <c r="F466" s="149">
        <f t="shared" si="29"/>
        <v>3007.7955638943786</v>
      </c>
      <c r="G466" s="32">
        <f t="shared" si="30"/>
        <v>0.9863456689445839</v>
      </c>
      <c r="H466" s="39"/>
    </row>
    <row r="467" spans="1:8" ht="12.75" customHeight="1">
      <c r="A467" s="16">
        <v>28</v>
      </c>
      <c r="B467" s="291" t="str">
        <f t="shared" si="31"/>
        <v>Rajsamand</v>
      </c>
      <c r="C467" s="156">
        <f t="shared" si="31"/>
        <v>3230.642976381605</v>
      </c>
      <c r="D467" s="156">
        <f t="shared" si="32"/>
        <v>132.721795655839</v>
      </c>
      <c r="E467" s="233">
        <v>2930.7643</v>
      </c>
      <c r="F467" s="149">
        <f t="shared" si="29"/>
        <v>3063.4860956558387</v>
      </c>
      <c r="G467" s="32">
        <f t="shared" si="30"/>
        <v>0.9482589435144003</v>
      </c>
      <c r="H467" s="39"/>
    </row>
    <row r="468" spans="1:8" ht="12.75" customHeight="1">
      <c r="A468" s="16">
        <v>29</v>
      </c>
      <c r="B468" s="291" t="str">
        <f t="shared" si="31"/>
        <v>S.Madhopur</v>
      </c>
      <c r="C468" s="156">
        <f t="shared" si="31"/>
        <v>2215.8512307019055</v>
      </c>
      <c r="D468" s="156">
        <f t="shared" si="32"/>
        <v>159.13111124558594</v>
      </c>
      <c r="E468" s="233">
        <v>2083.55002</v>
      </c>
      <c r="F468" s="149">
        <f t="shared" si="29"/>
        <v>2242.681131245586</v>
      </c>
      <c r="G468" s="32">
        <f t="shared" si="30"/>
        <v>1.0121081687127442</v>
      </c>
      <c r="H468" s="39"/>
    </row>
    <row r="469" spans="1:8" ht="12.75" customHeight="1">
      <c r="A469" s="16">
        <v>30</v>
      </c>
      <c r="B469" s="291" t="str">
        <f t="shared" si="31"/>
        <v>Sikar</v>
      </c>
      <c r="C469" s="156">
        <f t="shared" si="31"/>
        <v>3486.918017629362</v>
      </c>
      <c r="D469" s="156">
        <f t="shared" si="32"/>
        <v>45.66740134580108</v>
      </c>
      <c r="E469" s="233">
        <v>3290.8981000000003</v>
      </c>
      <c r="F469" s="149">
        <f t="shared" si="29"/>
        <v>3336.5655013458013</v>
      </c>
      <c r="G469" s="32">
        <f t="shared" si="30"/>
        <v>0.9568809718142498</v>
      </c>
      <c r="H469" s="39"/>
    </row>
    <row r="470" spans="1:8" ht="12.75" customHeight="1">
      <c r="A470" s="16">
        <v>31</v>
      </c>
      <c r="B470" s="291" t="str">
        <f t="shared" si="31"/>
        <v>Sirohi</v>
      </c>
      <c r="C470" s="156">
        <f t="shared" si="31"/>
        <v>2438.927827286898</v>
      </c>
      <c r="D470" s="156">
        <f t="shared" si="32"/>
        <v>101.83159360362833</v>
      </c>
      <c r="E470" s="233">
        <v>2303.6527800000003</v>
      </c>
      <c r="F470" s="149">
        <f t="shared" si="29"/>
        <v>2405.4843736036287</v>
      </c>
      <c r="G470" s="32">
        <f t="shared" si="30"/>
        <v>0.9862876411064315</v>
      </c>
      <c r="H470" s="39"/>
    </row>
    <row r="471" spans="1:8" ht="12.75" customHeight="1">
      <c r="A471" s="16">
        <v>32</v>
      </c>
      <c r="B471" s="291" t="str">
        <f t="shared" si="31"/>
        <v>Tonk</v>
      </c>
      <c r="C471" s="156">
        <f t="shared" si="31"/>
        <v>2663.3277124895408</v>
      </c>
      <c r="D471" s="156">
        <f t="shared" si="32"/>
        <v>20.353047157752748</v>
      </c>
      <c r="E471" s="233">
        <v>2536.31</v>
      </c>
      <c r="F471" s="149">
        <f t="shared" si="29"/>
        <v>2556.6630471577528</v>
      </c>
      <c r="G471" s="32">
        <f t="shared" si="30"/>
        <v>0.9599506043392296</v>
      </c>
      <c r="H471" s="39"/>
    </row>
    <row r="472" spans="1:8" ht="12.75" customHeight="1">
      <c r="A472" s="16">
        <v>33</v>
      </c>
      <c r="B472" s="291" t="str">
        <f t="shared" si="31"/>
        <v>Udaipur</v>
      </c>
      <c r="C472" s="156">
        <f t="shared" si="31"/>
        <v>7738.592607026529</v>
      </c>
      <c r="D472" s="156">
        <f t="shared" si="32"/>
        <v>32.41664629081043</v>
      </c>
      <c r="E472" s="233">
        <v>7251.580040000001</v>
      </c>
      <c r="F472" s="149">
        <f t="shared" si="29"/>
        <v>7283.996686290811</v>
      </c>
      <c r="G472" s="32">
        <f t="shared" si="30"/>
        <v>0.9412559952667684</v>
      </c>
      <c r="H472" s="39"/>
    </row>
    <row r="473" spans="1:8" ht="12.75" customHeight="1">
      <c r="A473" s="16"/>
      <c r="B473" s="1" t="s">
        <v>27</v>
      </c>
      <c r="C473" s="157">
        <f>SUM(C440:C472)</f>
        <v>138306.43</v>
      </c>
      <c r="D473" s="157">
        <f>SUM(D440:D472)</f>
        <v>3605.7590824702806</v>
      </c>
      <c r="E473" s="138">
        <f>SUM(E440:E472)</f>
        <v>127000.42093999998</v>
      </c>
      <c r="F473" s="155">
        <f t="shared" si="29"/>
        <v>130606.18002247026</v>
      </c>
      <c r="G473" s="36">
        <f t="shared" si="30"/>
        <v>0.9443247144942594</v>
      </c>
      <c r="H473" s="35"/>
    </row>
    <row r="474" ht="5.25" customHeight="1">
      <c r="A474" s="72"/>
    </row>
    <row r="475" ht="14.25">
      <c r="A475" s="7" t="s">
        <v>45</v>
      </c>
    </row>
    <row r="476" spans="1:7" ht="6.75" customHeight="1">
      <c r="A476" s="7"/>
      <c r="G476" s="8" t="s">
        <v>12</v>
      </c>
    </row>
    <row r="477" spans="1:5" ht="14.25">
      <c r="A477" s="28" t="s">
        <v>39</v>
      </c>
      <c r="B477" s="28" t="s">
        <v>46</v>
      </c>
      <c r="C477" s="28" t="s">
        <v>47</v>
      </c>
      <c r="D477" s="28" t="s">
        <v>48</v>
      </c>
      <c r="E477" s="28" t="s">
        <v>49</v>
      </c>
    </row>
    <row r="478" spans="1:5" ht="18.75" customHeight="1">
      <c r="A478" s="49">
        <f>C473</f>
        <v>138306.43</v>
      </c>
      <c r="B478" s="49">
        <f>F473</f>
        <v>130606.18002247026</v>
      </c>
      <c r="C478" s="36">
        <f>B478/A478</f>
        <v>0.9443247144942594</v>
      </c>
      <c r="D478" s="49">
        <f>D517</f>
        <v>120019.08465</v>
      </c>
      <c r="E478" s="36">
        <f>D478/A478</f>
        <v>0.8677766077108635</v>
      </c>
    </row>
    <row r="479" spans="1:7" ht="7.5" customHeight="1">
      <c r="A479" s="7"/>
      <c r="G479" s="8" t="s">
        <v>12</v>
      </c>
    </row>
    <row r="480" ht="14.25">
      <c r="A480" s="7" t="s">
        <v>230</v>
      </c>
    </row>
    <row r="481" spans="1:5" ht="15" customHeight="1">
      <c r="A481" s="7"/>
      <c r="E481" s="61" t="s">
        <v>41</v>
      </c>
    </row>
    <row r="482" spans="1:5" ht="14.25">
      <c r="A482" s="45" t="s">
        <v>20</v>
      </c>
      <c r="B482" s="45" t="s">
        <v>31</v>
      </c>
      <c r="C482" s="70" t="s">
        <v>39</v>
      </c>
      <c r="D482" s="45" t="s">
        <v>48</v>
      </c>
      <c r="E482" s="15" t="s">
        <v>49</v>
      </c>
    </row>
    <row r="483" spans="1:5" ht="14.25">
      <c r="A483" s="73">
        <v>1</v>
      </c>
      <c r="B483" s="73">
        <v>2</v>
      </c>
      <c r="C483" s="74">
        <v>3</v>
      </c>
      <c r="D483" s="73">
        <v>4</v>
      </c>
      <c r="E483" s="75">
        <v>5</v>
      </c>
    </row>
    <row r="484" spans="1:8" ht="12.75" customHeight="1">
      <c r="A484" s="16">
        <v>1</v>
      </c>
      <c r="B484" s="291" t="str">
        <f>B440</f>
        <v>Ajmer</v>
      </c>
      <c r="C484" s="156">
        <f>C440</f>
        <v>4817.4600852362</v>
      </c>
      <c r="D484" s="233">
        <v>4384.8618</v>
      </c>
      <c r="E484" s="150">
        <f aca="true" t="shared" si="33" ref="E484:E517">D484/C484</f>
        <v>0.9102019990654494</v>
      </c>
      <c r="F484" s="136"/>
      <c r="G484" s="246"/>
      <c r="H484" s="246"/>
    </row>
    <row r="485" spans="1:8" ht="12.75" customHeight="1">
      <c r="A485" s="16">
        <v>2</v>
      </c>
      <c r="B485" s="291" t="str">
        <f aca="true" t="shared" si="34" ref="B485:C516">B441</f>
        <v>Alwar</v>
      </c>
      <c r="C485" s="156">
        <f t="shared" si="34"/>
        <v>5810.310583464303</v>
      </c>
      <c r="D485" s="233">
        <v>5170.152</v>
      </c>
      <c r="E485" s="150">
        <f t="shared" si="33"/>
        <v>0.8898236894106581</v>
      </c>
      <c r="F485" s="136"/>
      <c r="G485" s="246"/>
      <c r="H485" s="246"/>
    </row>
    <row r="486" spans="1:8" ht="12.75" customHeight="1">
      <c r="A486" s="16">
        <v>3</v>
      </c>
      <c r="B486" s="291" t="str">
        <f t="shared" si="34"/>
        <v>Banswara</v>
      </c>
      <c r="C486" s="156">
        <f t="shared" si="34"/>
        <v>4802.164685931367</v>
      </c>
      <c r="D486" s="233">
        <v>4120.2441</v>
      </c>
      <c r="E486" s="150">
        <f t="shared" si="33"/>
        <v>0.8579972511294435</v>
      </c>
      <c r="F486" s="136"/>
      <c r="G486" s="246"/>
      <c r="H486" s="246"/>
    </row>
    <row r="487" spans="1:8" ht="12.75" customHeight="1">
      <c r="A487" s="16">
        <v>4</v>
      </c>
      <c r="B487" s="291" t="str">
        <f t="shared" si="34"/>
        <v>Baran</v>
      </c>
      <c r="C487" s="156">
        <f t="shared" si="34"/>
        <v>5467.146562099155</v>
      </c>
      <c r="D487" s="233">
        <v>3158.199</v>
      </c>
      <c r="E487" s="150">
        <f t="shared" si="33"/>
        <v>0.5776686181954822</v>
      </c>
      <c r="F487" s="136"/>
      <c r="G487" s="246"/>
      <c r="H487" s="246"/>
    </row>
    <row r="488" spans="1:8" ht="12.75" customHeight="1">
      <c r="A488" s="16">
        <v>5</v>
      </c>
      <c r="B488" s="291" t="str">
        <f t="shared" si="34"/>
        <v>Barmer</v>
      </c>
      <c r="C488" s="156">
        <f t="shared" si="34"/>
        <v>9881.95200029156</v>
      </c>
      <c r="D488" s="233">
        <v>8803.78905</v>
      </c>
      <c r="E488" s="150">
        <f t="shared" si="33"/>
        <v>0.8908957511370477</v>
      </c>
      <c r="F488" s="136"/>
      <c r="G488" s="246"/>
      <c r="H488" s="246"/>
    </row>
    <row r="489" spans="1:8" ht="12.75" customHeight="1">
      <c r="A489" s="16">
        <v>6</v>
      </c>
      <c r="B489" s="291" t="str">
        <f t="shared" si="34"/>
        <v>Bharatpur</v>
      </c>
      <c r="C489" s="156">
        <f t="shared" si="34"/>
        <v>4087.884128612216</v>
      </c>
      <c r="D489" s="233">
        <v>3844.4245499999997</v>
      </c>
      <c r="E489" s="150">
        <f t="shared" si="33"/>
        <v>0.9404436204763789</v>
      </c>
      <c r="F489" s="136"/>
      <c r="G489" s="246"/>
      <c r="H489" s="246"/>
    </row>
    <row r="490" spans="1:8" ht="12.75" customHeight="1">
      <c r="A490" s="16">
        <v>7</v>
      </c>
      <c r="B490" s="291" t="str">
        <f t="shared" si="34"/>
        <v>Bhilwara</v>
      </c>
      <c r="C490" s="156">
        <f t="shared" si="34"/>
        <v>6219.159491635664</v>
      </c>
      <c r="D490" s="233">
        <v>5866.342049999999</v>
      </c>
      <c r="E490" s="150">
        <f t="shared" si="33"/>
        <v>0.9432692726227426</v>
      </c>
      <c r="F490" s="136"/>
      <c r="G490" s="246"/>
      <c r="H490" s="246"/>
    </row>
    <row r="491" spans="1:8" ht="12.75" customHeight="1">
      <c r="A491" s="16">
        <v>8</v>
      </c>
      <c r="B491" s="291" t="str">
        <f t="shared" si="34"/>
        <v>Bikaner</v>
      </c>
      <c r="C491" s="156">
        <f t="shared" si="34"/>
        <v>3850.5493637830405</v>
      </c>
      <c r="D491" s="233">
        <v>3307.1409000000003</v>
      </c>
      <c r="E491" s="150">
        <f t="shared" si="33"/>
        <v>0.8588750818534738</v>
      </c>
      <c r="F491" s="136"/>
      <c r="G491" s="246"/>
      <c r="H491" s="246"/>
    </row>
    <row r="492" spans="1:8" ht="12.75" customHeight="1">
      <c r="A492" s="16">
        <v>9</v>
      </c>
      <c r="B492" s="291" t="str">
        <f t="shared" si="34"/>
        <v>Bundi</v>
      </c>
      <c r="C492" s="156">
        <f t="shared" si="34"/>
        <v>2508.60167849228</v>
      </c>
      <c r="D492" s="233">
        <v>2414.0151</v>
      </c>
      <c r="E492" s="150">
        <f t="shared" si="33"/>
        <v>0.9622950987782452</v>
      </c>
      <c r="F492" s="136"/>
      <c r="G492" s="246"/>
      <c r="H492" s="246"/>
    </row>
    <row r="493" spans="1:8" ht="12.75" customHeight="1">
      <c r="A493" s="16">
        <v>10</v>
      </c>
      <c r="B493" s="291" t="str">
        <f t="shared" si="34"/>
        <v>Chittorgarh</v>
      </c>
      <c r="C493" s="156">
        <f t="shared" si="34"/>
        <v>2981.602861334247</v>
      </c>
      <c r="D493" s="233">
        <v>2841.1308</v>
      </c>
      <c r="E493" s="150">
        <f t="shared" si="33"/>
        <v>0.9528870651568309</v>
      </c>
      <c r="F493" s="136"/>
      <c r="G493" s="246"/>
      <c r="H493" s="246"/>
    </row>
    <row r="494" spans="1:8" ht="12.75" customHeight="1">
      <c r="A494" s="16">
        <v>11</v>
      </c>
      <c r="B494" s="291" t="str">
        <f t="shared" si="34"/>
        <v>Churu</v>
      </c>
      <c r="C494" s="156">
        <f t="shared" si="34"/>
        <v>3838.4694852052717</v>
      </c>
      <c r="D494" s="233">
        <v>3663.6838500000003</v>
      </c>
      <c r="E494" s="150">
        <f t="shared" si="33"/>
        <v>0.954464758446315</v>
      </c>
      <c r="F494" s="136"/>
      <c r="G494" s="246"/>
      <c r="H494" s="246"/>
    </row>
    <row r="495" spans="1:8" ht="12.75" customHeight="1">
      <c r="A495" s="16">
        <v>12</v>
      </c>
      <c r="B495" s="291" t="str">
        <f t="shared" si="34"/>
        <v>Dausa</v>
      </c>
      <c r="C495" s="156">
        <f t="shared" si="34"/>
        <v>2646.0070701016944</v>
      </c>
      <c r="D495" s="233">
        <v>2505.1519499999995</v>
      </c>
      <c r="E495" s="150">
        <f t="shared" si="33"/>
        <v>0.9467669146869356</v>
      </c>
      <c r="F495" s="136"/>
      <c r="G495" s="246"/>
      <c r="H495" s="246"/>
    </row>
    <row r="496" spans="1:8" ht="12.75" customHeight="1">
      <c r="A496" s="16">
        <v>13</v>
      </c>
      <c r="B496" s="291" t="str">
        <f t="shared" si="34"/>
        <v>Dholpur</v>
      </c>
      <c r="C496" s="156">
        <f t="shared" si="34"/>
        <v>3143.4077459538557</v>
      </c>
      <c r="D496" s="233">
        <v>2485.7376</v>
      </c>
      <c r="E496" s="150">
        <f t="shared" si="33"/>
        <v>0.7907779712000779</v>
      </c>
      <c r="F496" s="136"/>
      <c r="G496" s="246"/>
      <c r="H496" s="246"/>
    </row>
    <row r="497" spans="1:8" ht="12.75" customHeight="1">
      <c r="A497" s="16">
        <v>14</v>
      </c>
      <c r="B497" s="291" t="str">
        <f t="shared" si="34"/>
        <v>Dungarpur</v>
      </c>
      <c r="C497" s="156">
        <f t="shared" si="34"/>
        <v>5027.675889876227</v>
      </c>
      <c r="D497" s="233">
        <v>3478.82595</v>
      </c>
      <c r="E497" s="150">
        <f t="shared" si="33"/>
        <v>0.6919352054902733</v>
      </c>
      <c r="F497" s="136"/>
      <c r="G497" s="246"/>
      <c r="H497" s="246"/>
    </row>
    <row r="498" spans="1:8" ht="12.75" customHeight="1">
      <c r="A498" s="16">
        <v>15</v>
      </c>
      <c r="B498" s="291" t="str">
        <f t="shared" si="34"/>
        <v>Ganganagar</v>
      </c>
      <c r="C498" s="156">
        <f t="shared" si="34"/>
        <v>4249.843001890031</v>
      </c>
      <c r="D498" s="233">
        <v>2827.84845</v>
      </c>
      <c r="E498" s="150">
        <f t="shared" si="33"/>
        <v>0.6654006862706157</v>
      </c>
      <c r="F498" s="136"/>
      <c r="G498" s="246"/>
      <c r="H498" s="246"/>
    </row>
    <row r="499" spans="1:8" ht="12.75" customHeight="1">
      <c r="A499" s="16">
        <v>16</v>
      </c>
      <c r="B499" s="291" t="str">
        <f t="shared" si="34"/>
        <v>Hanumangarh</v>
      </c>
      <c r="C499" s="156">
        <f t="shared" si="34"/>
        <v>2255.1502242726606</v>
      </c>
      <c r="D499" s="233">
        <v>2120.9274</v>
      </c>
      <c r="E499" s="150">
        <f t="shared" si="33"/>
        <v>0.9404816482609487</v>
      </c>
      <c r="F499" s="136"/>
      <c r="G499" s="246"/>
      <c r="H499" s="246"/>
    </row>
    <row r="500" spans="1:8" ht="12.75" customHeight="1">
      <c r="A500" s="16">
        <v>17</v>
      </c>
      <c r="B500" s="291" t="str">
        <f t="shared" si="34"/>
        <v>Jaipur</v>
      </c>
      <c r="C500" s="156">
        <f t="shared" si="34"/>
        <v>6185.319315366372</v>
      </c>
      <c r="D500" s="233">
        <v>5856.7608</v>
      </c>
      <c r="E500" s="150">
        <f t="shared" si="33"/>
        <v>0.9468809129142088</v>
      </c>
      <c r="F500" s="136"/>
      <c r="G500" s="246"/>
      <c r="H500" s="246"/>
    </row>
    <row r="501" spans="1:8" ht="12.75" customHeight="1">
      <c r="A501" s="16">
        <v>18</v>
      </c>
      <c r="B501" s="291" t="str">
        <f t="shared" si="34"/>
        <v>Jaiselmer</v>
      </c>
      <c r="C501" s="156">
        <f t="shared" si="34"/>
        <v>2532.9091350504596</v>
      </c>
      <c r="D501" s="233">
        <v>1894.8318</v>
      </c>
      <c r="E501" s="150">
        <f t="shared" si="33"/>
        <v>0.7480851854412266</v>
      </c>
      <c r="F501" s="136"/>
      <c r="G501" s="246"/>
      <c r="H501" s="246"/>
    </row>
    <row r="502" spans="1:8" ht="12.75" customHeight="1">
      <c r="A502" s="16">
        <v>19</v>
      </c>
      <c r="B502" s="291" t="str">
        <f t="shared" si="34"/>
        <v>Jalore</v>
      </c>
      <c r="C502" s="156">
        <f t="shared" si="34"/>
        <v>5569.369391433361</v>
      </c>
      <c r="D502" s="233">
        <v>3820.9148999999998</v>
      </c>
      <c r="E502" s="150">
        <f t="shared" si="33"/>
        <v>0.686058803331885</v>
      </c>
      <c r="F502" s="136"/>
      <c r="G502" s="246"/>
      <c r="H502" s="246"/>
    </row>
    <row r="503" spans="1:8" ht="12.75" customHeight="1">
      <c r="A503" s="16">
        <v>20</v>
      </c>
      <c r="B503" s="291" t="str">
        <f t="shared" si="34"/>
        <v>Jhalawar</v>
      </c>
      <c r="C503" s="156">
        <f t="shared" si="34"/>
        <v>3079.6334861539362</v>
      </c>
      <c r="D503" s="233">
        <v>2912.68905</v>
      </c>
      <c r="E503" s="150">
        <f t="shared" si="33"/>
        <v>0.9457908102037076</v>
      </c>
      <c r="F503" s="136"/>
      <c r="G503" s="246"/>
      <c r="H503" s="246"/>
    </row>
    <row r="504" spans="1:8" ht="12.75" customHeight="1">
      <c r="A504" s="16">
        <v>21</v>
      </c>
      <c r="B504" s="291" t="str">
        <f t="shared" si="34"/>
        <v>Jhunjhunu</v>
      </c>
      <c r="C504" s="156">
        <f t="shared" si="34"/>
        <v>2472.468977140341</v>
      </c>
      <c r="D504" s="233">
        <v>2319.1881</v>
      </c>
      <c r="E504" s="150">
        <f t="shared" si="33"/>
        <v>0.9380049341134198</v>
      </c>
      <c r="F504" s="136"/>
      <c r="G504" s="246"/>
      <c r="H504" s="246"/>
    </row>
    <row r="505" spans="1:8" ht="12.75" customHeight="1">
      <c r="A505" s="16">
        <v>22</v>
      </c>
      <c r="B505" s="291" t="str">
        <f t="shared" si="34"/>
        <v>Jodhpur</v>
      </c>
      <c r="C505" s="156">
        <f t="shared" si="34"/>
        <v>6040.6224764246745</v>
      </c>
      <c r="D505" s="233">
        <v>5490.2862</v>
      </c>
      <c r="E505" s="150">
        <f t="shared" si="33"/>
        <v>0.9088941117289607</v>
      </c>
      <c r="F505" s="136"/>
      <c r="G505" s="246"/>
      <c r="H505" s="246"/>
    </row>
    <row r="506" spans="1:8" ht="12.75" customHeight="1">
      <c r="A506" s="16">
        <v>23</v>
      </c>
      <c r="B506" s="291" t="str">
        <f t="shared" si="34"/>
        <v>Karauli</v>
      </c>
      <c r="C506" s="156">
        <f t="shared" si="34"/>
        <v>3183.1675097961433</v>
      </c>
      <c r="D506" s="233">
        <v>2469.2359500000002</v>
      </c>
      <c r="E506" s="150">
        <f t="shared" si="33"/>
        <v>0.7757166226411174</v>
      </c>
      <c r="F506" s="136"/>
      <c r="G506" s="246"/>
      <c r="H506" s="246"/>
    </row>
    <row r="507" spans="1:8" ht="12.75" customHeight="1">
      <c r="A507" s="16">
        <v>24</v>
      </c>
      <c r="B507" s="291" t="str">
        <f t="shared" si="34"/>
        <v>Kota</v>
      </c>
      <c r="C507" s="156">
        <f t="shared" si="34"/>
        <v>2415.288976999927</v>
      </c>
      <c r="D507" s="233">
        <v>2139.0934500000003</v>
      </c>
      <c r="E507" s="150">
        <f t="shared" si="33"/>
        <v>0.8856470055425857</v>
      </c>
      <c r="F507" s="136"/>
      <c r="G507" s="246"/>
      <c r="H507" s="246"/>
    </row>
    <row r="508" spans="1:8" ht="12.75" customHeight="1">
      <c r="A508" s="16">
        <v>25</v>
      </c>
      <c r="B508" s="291" t="str">
        <f t="shared" si="34"/>
        <v>Nagaur</v>
      </c>
      <c r="C508" s="156">
        <f t="shared" si="34"/>
        <v>6106.4635994866985</v>
      </c>
      <c r="D508" s="233">
        <v>5605.77585</v>
      </c>
      <c r="E508" s="150">
        <f t="shared" si="33"/>
        <v>0.9180069214645306</v>
      </c>
      <c r="F508" s="136"/>
      <c r="G508" s="246"/>
      <c r="H508" s="246"/>
    </row>
    <row r="509" spans="1:8" ht="12.75" customHeight="1">
      <c r="A509" s="16">
        <v>26</v>
      </c>
      <c r="B509" s="291" t="str">
        <f t="shared" si="34"/>
        <v>Pali</v>
      </c>
      <c r="C509" s="156">
        <f t="shared" si="34"/>
        <v>4310.108363485544</v>
      </c>
      <c r="D509" s="233">
        <v>4056.00045</v>
      </c>
      <c r="E509" s="150">
        <f t="shared" si="33"/>
        <v>0.9410437297497436</v>
      </c>
      <c r="F509" s="136"/>
      <c r="G509" s="246"/>
      <c r="H509" s="246"/>
    </row>
    <row r="510" spans="1:8" ht="12.75" customHeight="1">
      <c r="A510" s="16">
        <v>27</v>
      </c>
      <c r="B510" s="291" t="str">
        <f t="shared" si="34"/>
        <v>Partapgarh</v>
      </c>
      <c r="C510" s="156">
        <f t="shared" si="34"/>
        <v>3049.4335389669222</v>
      </c>
      <c r="D510" s="233">
        <v>2903.1954</v>
      </c>
      <c r="E510" s="150">
        <f t="shared" si="33"/>
        <v>0.952044162596682</v>
      </c>
      <c r="F510" s="136"/>
      <c r="G510" s="246"/>
      <c r="H510" s="246"/>
    </row>
    <row r="511" spans="1:8" ht="12.75" customHeight="1">
      <c r="A511" s="16">
        <v>28</v>
      </c>
      <c r="B511" s="291" t="str">
        <f t="shared" si="34"/>
        <v>Rajsamand</v>
      </c>
      <c r="C511" s="156">
        <f t="shared" si="34"/>
        <v>3230.642976381605</v>
      </c>
      <c r="D511" s="233">
        <v>2922.0732</v>
      </c>
      <c r="E511" s="150">
        <f t="shared" si="33"/>
        <v>0.9044865747662373</v>
      </c>
      <c r="F511" s="136"/>
      <c r="G511" s="246"/>
      <c r="H511" s="246"/>
    </row>
    <row r="512" spans="1:8" ht="12.75" customHeight="1">
      <c r="A512" s="16">
        <v>29</v>
      </c>
      <c r="B512" s="291" t="str">
        <f t="shared" si="34"/>
        <v>S.Madhopur</v>
      </c>
      <c r="C512" s="156">
        <f t="shared" si="34"/>
        <v>2215.8512307019055</v>
      </c>
      <c r="D512" s="233">
        <v>2163.7419</v>
      </c>
      <c r="E512" s="150">
        <f t="shared" si="33"/>
        <v>0.9764833803010327</v>
      </c>
      <c r="F512" s="136"/>
      <c r="G512" s="246"/>
      <c r="H512" s="246"/>
    </row>
    <row r="513" spans="1:8" ht="12.75" customHeight="1">
      <c r="A513" s="16">
        <v>30</v>
      </c>
      <c r="B513" s="291" t="str">
        <f t="shared" si="34"/>
        <v>Sikar</v>
      </c>
      <c r="C513" s="156">
        <f t="shared" si="34"/>
        <v>3486.918017629362</v>
      </c>
      <c r="D513" s="233">
        <v>3246.8830500000004</v>
      </c>
      <c r="E513" s="150">
        <f t="shared" si="33"/>
        <v>0.9311612815627499</v>
      </c>
      <c r="F513" s="136"/>
      <c r="G513" s="246"/>
      <c r="H513" s="246"/>
    </row>
    <row r="514" spans="1:8" ht="12.75" customHeight="1">
      <c r="A514" s="16">
        <v>31</v>
      </c>
      <c r="B514" s="291" t="str">
        <f t="shared" si="34"/>
        <v>Sirohi</v>
      </c>
      <c r="C514" s="156">
        <f t="shared" si="34"/>
        <v>2438.927827286898</v>
      </c>
      <c r="D514" s="233">
        <v>2148.7185</v>
      </c>
      <c r="E514" s="150">
        <f t="shared" si="33"/>
        <v>0.881009464880422</v>
      </c>
      <c r="F514" s="136"/>
      <c r="G514" s="246"/>
      <c r="H514" s="246"/>
    </row>
    <row r="515" spans="1:8" ht="12.75" customHeight="1">
      <c r="A515" s="16">
        <v>32</v>
      </c>
      <c r="B515" s="291" t="str">
        <f t="shared" si="34"/>
        <v>Tonk</v>
      </c>
      <c r="C515" s="156">
        <f t="shared" si="34"/>
        <v>2663.3277124895408</v>
      </c>
      <c r="D515" s="233">
        <v>2524.3035</v>
      </c>
      <c r="E515" s="150">
        <f t="shared" si="33"/>
        <v>0.947800560990826</v>
      </c>
      <c r="F515" s="136"/>
      <c r="G515" s="246"/>
      <c r="H515" s="246"/>
    </row>
    <row r="516" spans="1:8" ht="12.75" customHeight="1">
      <c r="A516" s="16">
        <v>33</v>
      </c>
      <c r="B516" s="291" t="str">
        <f t="shared" si="34"/>
        <v>Udaipur</v>
      </c>
      <c r="C516" s="156">
        <f t="shared" si="34"/>
        <v>7738.592607026529</v>
      </c>
      <c r="D516" s="233">
        <v>6552.918</v>
      </c>
      <c r="E516" s="150">
        <f t="shared" si="33"/>
        <v>0.8467842064783261</v>
      </c>
      <c r="F516" s="136"/>
      <c r="G516" s="246"/>
      <c r="H516" s="246"/>
    </row>
    <row r="517" spans="1:8" ht="12.75" customHeight="1">
      <c r="A517" s="31"/>
      <c r="B517" s="1" t="s">
        <v>27</v>
      </c>
      <c r="C517" s="157">
        <f>SUM(C484:C516)</f>
        <v>138306.43</v>
      </c>
      <c r="D517" s="138">
        <f>SUM(D484:D516)</f>
        <v>120019.08465</v>
      </c>
      <c r="E517" s="132">
        <f t="shared" si="33"/>
        <v>0.8677766077108635</v>
      </c>
      <c r="F517" s="39"/>
      <c r="G517" s="29"/>
      <c r="H517" s="29"/>
    </row>
    <row r="518" spans="1:8" ht="14.25" customHeight="1">
      <c r="A518" s="37"/>
      <c r="B518" s="2"/>
      <c r="C518" s="60"/>
      <c r="D518" s="60"/>
      <c r="E518" s="76"/>
      <c r="F518" s="24"/>
      <c r="G518" s="24"/>
      <c r="H518" s="24"/>
    </row>
    <row r="519" spans="1:8" ht="14.25">
      <c r="A519" s="7" t="s">
        <v>120</v>
      </c>
      <c r="F519" s="77"/>
      <c r="G519" s="77"/>
      <c r="H519" s="77"/>
    </row>
    <row r="520" spans="1:8" ht="6.75" customHeight="1">
      <c r="A520" s="7"/>
      <c r="F520" s="24"/>
      <c r="G520" s="24"/>
      <c r="H520" s="24"/>
    </row>
    <row r="521" spans="1:8" ht="28.5">
      <c r="A521" s="79" t="s">
        <v>39</v>
      </c>
      <c r="B521" s="79" t="s">
        <v>116</v>
      </c>
      <c r="C521" s="79" t="s">
        <v>117</v>
      </c>
      <c r="D521" s="79" t="s">
        <v>50</v>
      </c>
      <c r="F521" s="24"/>
      <c r="G521" s="168"/>
      <c r="H521" s="168"/>
    </row>
    <row r="522" spans="1:4" ht="18.75" customHeight="1">
      <c r="A522" s="49">
        <f>C561</f>
        <v>3181.064849558218</v>
      </c>
      <c r="B522" s="49">
        <f>D561</f>
        <v>2941.463730000001</v>
      </c>
      <c r="C522" s="78">
        <f>E561</f>
        <v>2941.463730000001</v>
      </c>
      <c r="D522" s="32">
        <f>C522/B522</f>
        <v>1</v>
      </c>
    </row>
    <row r="523" ht="7.5" customHeight="1">
      <c r="A523" s="7"/>
    </row>
    <row r="524" spans="1:8" ht="14.25">
      <c r="A524" s="7" t="s">
        <v>119</v>
      </c>
      <c r="G524" s="61" t="s">
        <v>191</v>
      </c>
      <c r="H524" s="61"/>
    </row>
    <row r="525" ht="6.75" customHeight="1">
      <c r="A525" s="7"/>
    </row>
    <row r="526" spans="1:8" ht="33" customHeight="1">
      <c r="A526" s="79" t="s">
        <v>20</v>
      </c>
      <c r="B526" s="79" t="s">
        <v>31</v>
      </c>
      <c r="C526" s="57" t="s">
        <v>39</v>
      </c>
      <c r="D526" s="79" t="s">
        <v>118</v>
      </c>
      <c r="E526" s="79" t="s">
        <v>124</v>
      </c>
      <c r="F526" s="79" t="s">
        <v>51</v>
      </c>
      <c r="G526" s="79" t="s">
        <v>112</v>
      </c>
      <c r="H526" s="59"/>
    </row>
    <row r="527" spans="1:8" ht="14.25">
      <c r="A527" s="80">
        <v>1</v>
      </c>
      <c r="B527" s="80">
        <v>2</v>
      </c>
      <c r="C527" s="81">
        <v>3</v>
      </c>
      <c r="D527" s="80">
        <v>4</v>
      </c>
      <c r="E527" s="82">
        <v>5</v>
      </c>
      <c r="F527" s="81">
        <v>6</v>
      </c>
      <c r="G527" s="80">
        <v>7</v>
      </c>
      <c r="H527" s="248"/>
    </row>
    <row r="528" spans="1:8" ht="12.75" customHeight="1">
      <c r="A528" s="170">
        <v>1</v>
      </c>
      <c r="B528" s="291" t="str">
        <f>B484</f>
        <v>Ajmer</v>
      </c>
      <c r="C528" s="296">
        <v>109.94364272034576</v>
      </c>
      <c r="D528" s="296">
        <v>104.5976</v>
      </c>
      <c r="E528" s="296">
        <v>104.5976</v>
      </c>
      <c r="F528" s="297">
        <f aca="true" t="shared" si="35" ref="F528:F560">D528-E528</f>
        <v>0</v>
      </c>
      <c r="G528" s="180">
        <f aca="true" t="shared" si="36" ref="G528:G560">E528/D528</f>
        <v>1</v>
      </c>
      <c r="H528" s="249"/>
    </row>
    <row r="529" spans="1:8" ht="12.75" customHeight="1">
      <c r="A529" s="170">
        <v>2</v>
      </c>
      <c r="B529" s="291" t="str">
        <f aca="true" t="shared" si="37" ref="B529:B560">B485</f>
        <v>Alwar</v>
      </c>
      <c r="C529" s="296">
        <v>131.87727204845393</v>
      </c>
      <c r="D529" s="296">
        <v>117.2285</v>
      </c>
      <c r="E529" s="296">
        <v>117.2285</v>
      </c>
      <c r="F529" s="297">
        <f t="shared" si="35"/>
        <v>0</v>
      </c>
      <c r="G529" s="180">
        <f t="shared" si="36"/>
        <v>1</v>
      </c>
      <c r="H529" s="249"/>
    </row>
    <row r="530" spans="1:8" ht="12.75" customHeight="1">
      <c r="A530" s="170">
        <v>3</v>
      </c>
      <c r="B530" s="291" t="str">
        <f t="shared" si="37"/>
        <v>Banswara</v>
      </c>
      <c r="C530" s="296">
        <v>114.00629017572149</v>
      </c>
      <c r="D530" s="296">
        <v>92.76489999999998</v>
      </c>
      <c r="E530" s="296">
        <v>92.76489999999998</v>
      </c>
      <c r="F530" s="297">
        <f t="shared" si="35"/>
        <v>0</v>
      </c>
      <c r="G530" s="180">
        <f t="shared" si="36"/>
        <v>1</v>
      </c>
      <c r="H530" s="249"/>
    </row>
    <row r="531" spans="1:8" ht="12.75" customHeight="1">
      <c r="A531" s="170">
        <v>4</v>
      </c>
      <c r="B531" s="291" t="str">
        <f t="shared" si="37"/>
        <v>Baran</v>
      </c>
      <c r="C531" s="296">
        <v>126.38280177770142</v>
      </c>
      <c r="D531" s="296">
        <v>120.23739999999998</v>
      </c>
      <c r="E531" s="296">
        <v>120.23739999999998</v>
      </c>
      <c r="F531" s="297">
        <f t="shared" si="35"/>
        <v>0</v>
      </c>
      <c r="G531" s="180">
        <f t="shared" si="36"/>
        <v>1</v>
      </c>
      <c r="H531" s="249"/>
    </row>
    <row r="532" spans="1:8" ht="12.75" customHeight="1">
      <c r="A532" s="170">
        <v>5</v>
      </c>
      <c r="B532" s="291" t="str">
        <f t="shared" si="37"/>
        <v>Barmer</v>
      </c>
      <c r="C532" s="296">
        <v>229.16270553466518</v>
      </c>
      <c r="D532" s="296">
        <v>218.01959999999997</v>
      </c>
      <c r="E532" s="296">
        <v>218.01959999999997</v>
      </c>
      <c r="F532" s="297">
        <f t="shared" si="35"/>
        <v>0</v>
      </c>
      <c r="G532" s="180">
        <f t="shared" si="36"/>
        <v>1</v>
      </c>
      <c r="H532" s="249"/>
    </row>
    <row r="533" spans="1:8" ht="12.75" customHeight="1">
      <c r="A533" s="170">
        <v>6</v>
      </c>
      <c r="B533" s="291" t="str">
        <f t="shared" si="37"/>
        <v>Bharatpur</v>
      </c>
      <c r="C533" s="296">
        <v>95.13044660022867</v>
      </c>
      <c r="D533" s="296">
        <v>90.5047</v>
      </c>
      <c r="E533" s="296">
        <v>90.5047</v>
      </c>
      <c r="F533" s="297">
        <f t="shared" si="35"/>
        <v>0</v>
      </c>
      <c r="G533" s="180">
        <f t="shared" si="36"/>
        <v>1</v>
      </c>
      <c r="H533" s="249"/>
    </row>
    <row r="534" spans="1:8" ht="12.75" customHeight="1">
      <c r="A534" s="170">
        <v>7</v>
      </c>
      <c r="B534" s="291" t="str">
        <f t="shared" si="37"/>
        <v>Bhilwara</v>
      </c>
      <c r="C534" s="296">
        <v>141.95122084074043</v>
      </c>
      <c r="D534" s="296">
        <v>135.0488</v>
      </c>
      <c r="E534" s="296">
        <v>135.0488</v>
      </c>
      <c r="F534" s="297">
        <f t="shared" si="35"/>
        <v>0</v>
      </c>
      <c r="G534" s="180">
        <f t="shared" si="36"/>
        <v>1</v>
      </c>
      <c r="H534" s="249"/>
    </row>
    <row r="535" spans="1:8" ht="12.75" customHeight="1">
      <c r="A535" s="170">
        <v>8</v>
      </c>
      <c r="B535" s="291" t="str">
        <f t="shared" si="37"/>
        <v>Bikaner</v>
      </c>
      <c r="C535" s="296">
        <v>89.06595906859019</v>
      </c>
      <c r="D535" s="296">
        <v>77.5098</v>
      </c>
      <c r="E535" s="296">
        <v>77.5098</v>
      </c>
      <c r="F535" s="297">
        <f t="shared" si="35"/>
        <v>0</v>
      </c>
      <c r="G535" s="180">
        <f t="shared" si="36"/>
        <v>1</v>
      </c>
      <c r="H535" s="249"/>
    </row>
    <row r="536" spans="1:8" ht="12.75" customHeight="1">
      <c r="A536" s="170">
        <v>9</v>
      </c>
      <c r="B536" s="291" t="str">
        <f t="shared" si="37"/>
        <v>Bundi</v>
      </c>
      <c r="C536" s="296">
        <v>56.9537954467053</v>
      </c>
      <c r="D536" s="296">
        <v>54.184400000000004</v>
      </c>
      <c r="E536" s="296">
        <v>54.184400000000004</v>
      </c>
      <c r="F536" s="297">
        <f t="shared" si="35"/>
        <v>0</v>
      </c>
      <c r="G536" s="180">
        <f t="shared" si="36"/>
        <v>1</v>
      </c>
      <c r="H536" s="249"/>
    </row>
    <row r="537" spans="1:8" ht="12.75" customHeight="1">
      <c r="A537" s="170">
        <v>10</v>
      </c>
      <c r="B537" s="291" t="str">
        <f t="shared" si="37"/>
        <v>Chittorgarh</v>
      </c>
      <c r="C537" s="296">
        <v>69.18136468123632</v>
      </c>
      <c r="D537" s="296">
        <v>65.81739999999999</v>
      </c>
      <c r="E537" s="296">
        <v>65.81739999999999</v>
      </c>
      <c r="F537" s="297">
        <f t="shared" si="35"/>
        <v>0</v>
      </c>
      <c r="G537" s="180">
        <f t="shared" si="36"/>
        <v>1</v>
      </c>
      <c r="H537" s="249"/>
    </row>
    <row r="538" spans="1:8" ht="12.75" customHeight="1">
      <c r="A538" s="170">
        <v>11</v>
      </c>
      <c r="B538" s="291" t="str">
        <f t="shared" si="37"/>
        <v>Churu</v>
      </c>
      <c r="C538" s="296">
        <v>89.11777881957984</v>
      </c>
      <c r="D538" s="296">
        <v>84.78439999999999</v>
      </c>
      <c r="E538" s="296">
        <v>84.78439999999999</v>
      </c>
      <c r="F538" s="297">
        <f t="shared" si="35"/>
        <v>0</v>
      </c>
      <c r="G538" s="180">
        <f t="shared" si="36"/>
        <v>1</v>
      </c>
      <c r="H538" s="249"/>
    </row>
    <row r="539" spans="1:8" ht="12.75" customHeight="1">
      <c r="A539" s="170">
        <v>12</v>
      </c>
      <c r="B539" s="291" t="str">
        <f t="shared" si="37"/>
        <v>Dausa</v>
      </c>
      <c r="C539" s="296">
        <v>61.117139294470626</v>
      </c>
      <c r="D539" s="296">
        <v>58.145300000000006</v>
      </c>
      <c r="E539" s="296">
        <v>58.145300000000006</v>
      </c>
      <c r="F539" s="297">
        <f t="shared" si="35"/>
        <v>0</v>
      </c>
      <c r="G539" s="180">
        <f t="shared" si="36"/>
        <v>1</v>
      </c>
      <c r="H539" s="249"/>
    </row>
    <row r="540" spans="1:8" ht="12.75" customHeight="1">
      <c r="A540" s="170">
        <v>13</v>
      </c>
      <c r="B540" s="291" t="str">
        <f t="shared" si="37"/>
        <v>Dholpur</v>
      </c>
      <c r="C540" s="296">
        <v>72.26921219608906</v>
      </c>
      <c r="D540" s="296">
        <v>68.7551</v>
      </c>
      <c r="E540" s="296">
        <v>68.7551</v>
      </c>
      <c r="F540" s="297">
        <f t="shared" si="35"/>
        <v>0</v>
      </c>
      <c r="G540" s="180">
        <f t="shared" si="36"/>
        <v>1</v>
      </c>
      <c r="H540" s="249"/>
    </row>
    <row r="541" spans="1:8" ht="12.75" customHeight="1">
      <c r="A541" s="170">
        <v>14</v>
      </c>
      <c r="B541" s="291" t="str">
        <f t="shared" si="37"/>
        <v>Dungarpur</v>
      </c>
      <c r="C541" s="296">
        <v>114.29723758087219</v>
      </c>
      <c r="D541" s="296">
        <v>77.98179999999999</v>
      </c>
      <c r="E541" s="296">
        <v>77.98179999999999</v>
      </c>
      <c r="F541" s="297">
        <f t="shared" si="35"/>
        <v>0</v>
      </c>
      <c r="G541" s="180">
        <f t="shared" si="36"/>
        <v>1</v>
      </c>
      <c r="H541" s="249"/>
    </row>
    <row r="542" spans="1:8" ht="12.75" customHeight="1">
      <c r="A542" s="170">
        <v>15</v>
      </c>
      <c r="B542" s="291" t="str">
        <f t="shared" si="37"/>
        <v>Ganganagar</v>
      </c>
      <c r="C542" s="296">
        <v>95.32237938989816</v>
      </c>
      <c r="D542" s="296">
        <v>90.6873</v>
      </c>
      <c r="E542" s="296">
        <v>90.6873</v>
      </c>
      <c r="F542" s="297">
        <f t="shared" si="35"/>
        <v>0</v>
      </c>
      <c r="G542" s="180">
        <f t="shared" si="36"/>
        <v>1</v>
      </c>
      <c r="H542" s="249"/>
    </row>
    <row r="543" spans="1:8" ht="12.75" customHeight="1">
      <c r="A543" s="170">
        <v>16</v>
      </c>
      <c r="B543" s="291" t="str">
        <f t="shared" si="37"/>
        <v>Hanumangarh</v>
      </c>
      <c r="C543" s="296">
        <v>52.9368713010263</v>
      </c>
      <c r="D543" s="296">
        <v>50.36280000000001</v>
      </c>
      <c r="E543" s="296">
        <v>50.36280000000001</v>
      </c>
      <c r="F543" s="297">
        <f t="shared" si="35"/>
        <v>0</v>
      </c>
      <c r="G543" s="180">
        <f t="shared" si="36"/>
        <v>1</v>
      </c>
      <c r="H543" s="249"/>
    </row>
    <row r="544" spans="1:8" ht="12.75" customHeight="1">
      <c r="A544" s="170">
        <v>17</v>
      </c>
      <c r="B544" s="291" t="str">
        <f t="shared" si="37"/>
        <v>Jaipur</v>
      </c>
      <c r="C544" s="296">
        <v>142.61773005174499</v>
      </c>
      <c r="D544" s="296">
        <v>135.6829</v>
      </c>
      <c r="E544" s="296">
        <v>135.6829</v>
      </c>
      <c r="F544" s="297">
        <f t="shared" si="35"/>
        <v>0</v>
      </c>
      <c r="G544" s="180">
        <f t="shared" si="36"/>
        <v>1</v>
      </c>
      <c r="H544" s="249"/>
    </row>
    <row r="545" spans="1:8" ht="12.75" customHeight="1">
      <c r="A545" s="170">
        <v>18</v>
      </c>
      <c r="B545" s="291" t="str">
        <f t="shared" si="37"/>
        <v>Jaiselmer</v>
      </c>
      <c r="C545" s="296">
        <v>58.09572196749914</v>
      </c>
      <c r="D545" s="296">
        <v>41.631699999999995</v>
      </c>
      <c r="E545" s="296">
        <v>41.631699999999995</v>
      </c>
      <c r="F545" s="297">
        <f t="shared" si="35"/>
        <v>0</v>
      </c>
      <c r="G545" s="180">
        <f t="shared" si="36"/>
        <v>1</v>
      </c>
      <c r="H545" s="249"/>
    </row>
    <row r="546" spans="1:8" ht="12.75" customHeight="1">
      <c r="A546" s="170">
        <v>19</v>
      </c>
      <c r="B546" s="291" t="str">
        <f t="shared" si="37"/>
        <v>Jalore</v>
      </c>
      <c r="C546" s="296">
        <v>126.99854234828408</v>
      </c>
      <c r="D546" s="296">
        <v>118.7533</v>
      </c>
      <c r="E546" s="296">
        <v>118.7533</v>
      </c>
      <c r="F546" s="297">
        <f t="shared" si="35"/>
        <v>0</v>
      </c>
      <c r="G546" s="180">
        <f t="shared" si="36"/>
        <v>1</v>
      </c>
      <c r="H546" s="249"/>
    </row>
    <row r="547" spans="1:8" s="195" customFormat="1" ht="12.75" customHeight="1">
      <c r="A547" s="170">
        <v>20</v>
      </c>
      <c r="B547" s="291" t="str">
        <f t="shared" si="37"/>
        <v>Jhalawar</v>
      </c>
      <c r="C547" s="296">
        <v>70.89709246095995</v>
      </c>
      <c r="D547" s="296">
        <v>67.4497</v>
      </c>
      <c r="E547" s="296">
        <v>67.4497</v>
      </c>
      <c r="F547" s="297">
        <f t="shared" si="35"/>
        <v>0</v>
      </c>
      <c r="G547" s="180">
        <f t="shared" si="36"/>
        <v>1</v>
      </c>
      <c r="H547" s="249"/>
    </row>
    <row r="548" spans="1:8" s="195" customFormat="1" ht="12.75" customHeight="1">
      <c r="A548" s="170">
        <v>21</v>
      </c>
      <c r="B548" s="291" t="str">
        <f t="shared" si="37"/>
        <v>Jhunjhunu</v>
      </c>
      <c r="C548" s="296">
        <v>56.88841636939182</v>
      </c>
      <c r="D548" s="296">
        <v>54.12220000000001</v>
      </c>
      <c r="E548" s="296">
        <v>54.12220000000001</v>
      </c>
      <c r="F548" s="297">
        <f t="shared" si="35"/>
        <v>0</v>
      </c>
      <c r="G548" s="180">
        <f t="shared" si="36"/>
        <v>1</v>
      </c>
      <c r="H548" s="249"/>
    </row>
    <row r="549" spans="1:8" s="195" customFormat="1" ht="12.75" customHeight="1">
      <c r="A549" s="170">
        <v>22</v>
      </c>
      <c r="B549" s="291" t="str">
        <f t="shared" si="37"/>
        <v>Jodhpur</v>
      </c>
      <c r="C549" s="296">
        <v>140.04009160647374</v>
      </c>
      <c r="D549" s="296">
        <v>133.2306</v>
      </c>
      <c r="E549" s="296">
        <v>133.2306</v>
      </c>
      <c r="F549" s="297">
        <f t="shared" si="35"/>
        <v>0</v>
      </c>
      <c r="G549" s="180">
        <f t="shared" si="36"/>
        <v>1</v>
      </c>
      <c r="H549" s="249"/>
    </row>
    <row r="550" spans="1:8" s="195" customFormat="1" ht="12.75" customHeight="1">
      <c r="A550" s="170">
        <v>23</v>
      </c>
      <c r="B550" s="291" t="str">
        <f t="shared" si="37"/>
        <v>Karauli</v>
      </c>
      <c r="C550" s="296">
        <v>72.55858293538816</v>
      </c>
      <c r="D550" s="296">
        <v>69.0304</v>
      </c>
      <c r="E550" s="296">
        <v>69.0304</v>
      </c>
      <c r="F550" s="297">
        <f t="shared" si="35"/>
        <v>0</v>
      </c>
      <c r="G550" s="180">
        <f t="shared" si="36"/>
        <v>1</v>
      </c>
      <c r="H550" s="249"/>
    </row>
    <row r="551" spans="1:8" s="195" customFormat="1" ht="12.75" customHeight="1">
      <c r="A551" s="170">
        <v>24</v>
      </c>
      <c r="B551" s="291" t="str">
        <f t="shared" si="37"/>
        <v>Kota</v>
      </c>
      <c r="C551" s="296">
        <v>55.11445706421534</v>
      </c>
      <c r="D551" s="296">
        <v>52.4345</v>
      </c>
      <c r="E551" s="296">
        <v>52.4345</v>
      </c>
      <c r="F551" s="297">
        <f t="shared" si="35"/>
        <v>0</v>
      </c>
      <c r="G551" s="180">
        <f t="shared" si="36"/>
        <v>1</v>
      </c>
      <c r="H551" s="249"/>
    </row>
    <row r="552" spans="1:8" ht="12.75" customHeight="1">
      <c r="A552" s="170">
        <v>25</v>
      </c>
      <c r="B552" s="291" t="str">
        <f t="shared" si="37"/>
        <v>Nagaur</v>
      </c>
      <c r="C552" s="296">
        <v>140.80424898922146</v>
      </c>
      <c r="D552" s="296">
        <v>130.5572</v>
      </c>
      <c r="E552" s="296">
        <v>130.5572</v>
      </c>
      <c r="F552" s="297">
        <f t="shared" si="35"/>
        <v>0</v>
      </c>
      <c r="G552" s="180">
        <f t="shared" si="36"/>
        <v>1</v>
      </c>
      <c r="H552" s="249"/>
    </row>
    <row r="553" spans="1:8" ht="12.75" customHeight="1">
      <c r="A553" s="170">
        <v>26</v>
      </c>
      <c r="B553" s="291" t="str">
        <f t="shared" si="37"/>
        <v>Pali</v>
      </c>
      <c r="C553" s="296">
        <v>98.34600404906192</v>
      </c>
      <c r="D553" s="296">
        <v>92.69390000000001</v>
      </c>
      <c r="E553" s="296">
        <v>92.69390000000001</v>
      </c>
      <c r="F553" s="297">
        <f t="shared" si="35"/>
        <v>0</v>
      </c>
      <c r="G553" s="180">
        <f t="shared" si="36"/>
        <v>1</v>
      </c>
      <c r="H553" s="249"/>
    </row>
    <row r="554" spans="1:8" ht="12.75" customHeight="1">
      <c r="A554" s="170">
        <v>27</v>
      </c>
      <c r="B554" s="291" t="str">
        <f t="shared" si="37"/>
        <v>Partapgarh</v>
      </c>
      <c r="C554" s="296">
        <v>69.333670602502</v>
      </c>
      <c r="D554" s="296">
        <v>65.9623</v>
      </c>
      <c r="E554" s="296">
        <v>65.9623</v>
      </c>
      <c r="F554" s="297">
        <f t="shared" si="35"/>
        <v>0</v>
      </c>
      <c r="G554" s="180">
        <f t="shared" si="36"/>
        <v>1</v>
      </c>
      <c r="H554" s="249"/>
    </row>
    <row r="555" spans="1:8" ht="12.75" customHeight="1">
      <c r="A555" s="170">
        <v>28</v>
      </c>
      <c r="B555" s="291" t="str">
        <f t="shared" si="37"/>
        <v>Rajsamand</v>
      </c>
      <c r="C555" s="296">
        <v>74.63032186440567</v>
      </c>
      <c r="D555" s="296">
        <v>68.36580000000001</v>
      </c>
      <c r="E555" s="296">
        <v>68.36580000000001</v>
      </c>
      <c r="F555" s="297">
        <f t="shared" si="35"/>
        <v>0</v>
      </c>
      <c r="G555" s="180">
        <f t="shared" si="36"/>
        <v>1</v>
      </c>
      <c r="H555" s="249"/>
    </row>
    <row r="556" spans="1:8" ht="12.75" customHeight="1">
      <c r="A556" s="170">
        <v>29</v>
      </c>
      <c r="B556" s="291" t="str">
        <f t="shared" si="37"/>
        <v>S.Madhopur</v>
      </c>
      <c r="C556" s="296">
        <v>51.05517316265638</v>
      </c>
      <c r="D556" s="296">
        <v>48.19323</v>
      </c>
      <c r="E556" s="296">
        <v>48.19323</v>
      </c>
      <c r="F556" s="297">
        <f t="shared" si="35"/>
        <v>0</v>
      </c>
      <c r="G556" s="180">
        <f t="shared" si="36"/>
        <v>1</v>
      </c>
      <c r="H556" s="249"/>
    </row>
    <row r="557" spans="1:8" ht="12.75" customHeight="1">
      <c r="A557" s="170">
        <v>30</v>
      </c>
      <c r="B557" s="291" t="str">
        <f t="shared" si="37"/>
        <v>Sikar</v>
      </c>
      <c r="C557" s="296">
        <v>80.06656060970533</v>
      </c>
      <c r="D557" s="296">
        <v>76.1733</v>
      </c>
      <c r="E557" s="296">
        <v>76.1733</v>
      </c>
      <c r="F557" s="297">
        <f t="shared" si="35"/>
        <v>0</v>
      </c>
      <c r="G557" s="180">
        <f t="shared" si="36"/>
        <v>1</v>
      </c>
      <c r="H557" s="249"/>
    </row>
    <row r="558" spans="1:8" ht="12.75" customHeight="1">
      <c r="A558" s="170">
        <v>31</v>
      </c>
      <c r="B558" s="291" t="str">
        <f t="shared" si="37"/>
        <v>Sirohi</v>
      </c>
      <c r="C558" s="296">
        <v>56.1434036485835</v>
      </c>
      <c r="D558" s="296">
        <v>53.4039</v>
      </c>
      <c r="E558" s="296">
        <v>53.4039</v>
      </c>
      <c r="F558" s="297">
        <f t="shared" si="35"/>
        <v>0</v>
      </c>
      <c r="G558" s="180">
        <f t="shared" si="36"/>
        <v>1</v>
      </c>
      <c r="H558" s="249"/>
    </row>
    <row r="559" spans="1:8" ht="12.75" customHeight="1">
      <c r="A559" s="170">
        <v>32</v>
      </c>
      <c r="B559" s="291" t="str">
        <f t="shared" si="37"/>
        <v>Tonk</v>
      </c>
      <c r="C559" s="296">
        <v>61.02001667801135</v>
      </c>
      <c r="D559" s="296">
        <v>58.052899999999994</v>
      </c>
      <c r="E559" s="296">
        <v>58.052899999999994</v>
      </c>
      <c r="F559" s="297">
        <f t="shared" si="35"/>
        <v>0</v>
      </c>
      <c r="G559" s="180">
        <f t="shared" si="36"/>
        <v>1</v>
      </c>
      <c r="H559" s="249"/>
    </row>
    <row r="560" spans="1:8" ht="12.75" customHeight="1">
      <c r="A560" s="170">
        <v>33</v>
      </c>
      <c r="B560" s="291" t="str">
        <f t="shared" si="37"/>
        <v>Udaipur</v>
      </c>
      <c r="C560" s="296">
        <v>177.73869767378847</v>
      </c>
      <c r="D560" s="296">
        <v>169.0961</v>
      </c>
      <c r="E560" s="296">
        <v>169.0961</v>
      </c>
      <c r="F560" s="297">
        <f t="shared" si="35"/>
        <v>0</v>
      </c>
      <c r="G560" s="180">
        <f t="shared" si="36"/>
        <v>1</v>
      </c>
      <c r="H560" s="249"/>
    </row>
    <row r="561" spans="1:8" ht="12.75" customHeight="1">
      <c r="A561" s="31"/>
      <c r="B561" s="1" t="s">
        <v>27</v>
      </c>
      <c r="C561" s="143">
        <f>SUM(C528:C560)</f>
        <v>3181.064849558218</v>
      </c>
      <c r="D561" s="143">
        <f>SUM(D528:D560)</f>
        <v>2941.463730000001</v>
      </c>
      <c r="E561" s="143">
        <f>SUM(E528:E560)</f>
        <v>2941.463730000001</v>
      </c>
      <c r="F561" s="144">
        <f>D561-E561</f>
        <v>0</v>
      </c>
      <c r="G561" s="36">
        <f>E561/D561</f>
        <v>1</v>
      </c>
      <c r="H561" s="35"/>
    </row>
    <row r="562" spans="1:8" ht="12.75" customHeight="1">
      <c r="A562" s="37"/>
      <c r="B562" s="2"/>
      <c r="C562" s="145"/>
      <c r="D562" s="145"/>
      <c r="E562" s="145"/>
      <c r="F562" s="146"/>
      <c r="G562" s="35"/>
      <c r="H562" s="35"/>
    </row>
    <row r="563" spans="1:6" ht="14.25">
      <c r="A563" s="7" t="s">
        <v>52</v>
      </c>
      <c r="F563" s="298"/>
    </row>
    <row r="564" spans="1:6" ht="14.25">
      <c r="A564" s="7"/>
      <c r="F564" s="298"/>
    </row>
    <row r="565" spans="1:6" ht="14.25">
      <c r="A565" s="83" t="s">
        <v>53</v>
      </c>
      <c r="B565" s="52"/>
      <c r="C565" s="52"/>
      <c r="D565" s="52"/>
      <c r="E565" s="53"/>
      <c r="F565" s="52"/>
    </row>
    <row r="566" spans="1:6" ht="9" customHeight="1">
      <c r="A566" s="52"/>
      <c r="B566" s="52"/>
      <c r="C566" s="52"/>
      <c r="D566" s="52"/>
      <c r="E566" s="53"/>
      <c r="F566" s="52"/>
    </row>
    <row r="567" spans="1:8" ht="11.25" customHeight="1">
      <c r="A567" s="188" t="s">
        <v>242</v>
      </c>
      <c r="B567" s="172"/>
      <c r="C567" s="189"/>
      <c r="D567" s="172"/>
      <c r="E567" s="172"/>
      <c r="F567" s="44"/>
      <c r="G567" s="44"/>
      <c r="H567" s="44"/>
    </row>
    <row r="568" spans="1:8" ht="6.75" customHeight="1">
      <c r="A568" s="188"/>
      <c r="B568" s="172"/>
      <c r="C568" s="189"/>
      <c r="D568" s="172"/>
      <c r="E568" s="172"/>
      <c r="F568" s="44"/>
      <c r="G568" s="44"/>
      <c r="H568" s="44"/>
    </row>
    <row r="569" spans="1:5" ht="14.25">
      <c r="A569" s="172"/>
      <c r="B569" s="172"/>
      <c r="C569" s="172"/>
      <c r="D569" s="172"/>
      <c r="E569" s="190" t="s">
        <v>121</v>
      </c>
    </row>
    <row r="570" spans="1:8" ht="45" customHeight="1">
      <c r="A570" s="191" t="s">
        <v>37</v>
      </c>
      <c r="B570" s="191" t="s">
        <v>38</v>
      </c>
      <c r="C570" s="242" t="s">
        <v>140</v>
      </c>
      <c r="D570" s="242" t="s">
        <v>238</v>
      </c>
      <c r="E570" s="242" t="s">
        <v>141</v>
      </c>
      <c r="F570" s="58"/>
      <c r="G570" s="59"/>
      <c r="H570" s="59"/>
    </row>
    <row r="571" spans="1:8" ht="14.25" customHeight="1">
      <c r="A571" s="191">
        <v>1</v>
      </c>
      <c r="B571" s="191">
        <v>2</v>
      </c>
      <c r="C571" s="242">
        <v>3</v>
      </c>
      <c r="D571" s="242">
        <v>4</v>
      </c>
      <c r="E571" s="242">
        <v>5</v>
      </c>
      <c r="F571" s="58"/>
      <c r="G571" s="59"/>
      <c r="H571" s="59"/>
    </row>
    <row r="572" spans="1:8" ht="12.75" customHeight="1">
      <c r="A572" s="170">
        <v>1</v>
      </c>
      <c r="B572" s="291" t="str">
        <f>B528</f>
        <v>Ajmer</v>
      </c>
      <c r="C572" s="233">
        <v>2000.8392923000001</v>
      </c>
      <c r="D572" s="233">
        <v>-198.93628297459605</v>
      </c>
      <c r="E572" s="299">
        <f aca="true" t="shared" si="38" ref="E572:E605">D572/C572</f>
        <v>-0.09942641757395482</v>
      </c>
      <c r="F572" s="136"/>
      <c r="G572" s="29"/>
      <c r="H572" s="29"/>
    </row>
    <row r="573" spans="1:8" ht="12.75" customHeight="1">
      <c r="A573" s="170">
        <v>2</v>
      </c>
      <c r="B573" s="291" t="str">
        <f aca="true" t="shared" si="39" ref="B573:B604">B529</f>
        <v>Alwar</v>
      </c>
      <c r="C573" s="233">
        <v>2706.5002264000004</v>
      </c>
      <c r="D573" s="233">
        <v>-812.3057931766484</v>
      </c>
      <c r="E573" s="299">
        <f t="shared" si="38"/>
        <v>-0.30013143366964407</v>
      </c>
      <c r="F573" s="136"/>
      <c r="G573" s="29"/>
      <c r="H573" s="29"/>
    </row>
    <row r="574" spans="1:8" ht="12.75" customHeight="1">
      <c r="A574" s="170">
        <v>3</v>
      </c>
      <c r="B574" s="291" t="str">
        <f t="shared" si="39"/>
        <v>Banswara</v>
      </c>
      <c r="C574" s="233">
        <v>2948.4657017199997</v>
      </c>
      <c r="D574" s="233">
        <v>-1122.7969901464949</v>
      </c>
      <c r="E574" s="299">
        <f t="shared" si="38"/>
        <v>-0.3808072074542046</v>
      </c>
      <c r="F574" s="136"/>
      <c r="G574" s="29"/>
      <c r="H574" s="29"/>
    </row>
    <row r="575" spans="1:8" ht="12.75" customHeight="1">
      <c r="A575" s="170">
        <v>4</v>
      </c>
      <c r="B575" s="291" t="str">
        <f t="shared" si="39"/>
        <v>Baran</v>
      </c>
      <c r="C575" s="233">
        <v>1407.3502201000001</v>
      </c>
      <c r="D575" s="233">
        <v>-292.9512615702305</v>
      </c>
      <c r="E575" s="299">
        <f t="shared" si="38"/>
        <v>-0.20815803869303737</v>
      </c>
      <c r="F575" s="136"/>
      <c r="G575" s="29"/>
      <c r="H575" s="29"/>
    </row>
    <row r="576" spans="1:8" ht="12.75" customHeight="1">
      <c r="A576" s="170">
        <v>5</v>
      </c>
      <c r="B576" s="291" t="str">
        <f t="shared" si="39"/>
        <v>Barmer</v>
      </c>
      <c r="C576" s="233">
        <v>4966.4002996</v>
      </c>
      <c r="D576" s="233">
        <v>-513.1783724974646</v>
      </c>
      <c r="E576" s="299">
        <f t="shared" si="38"/>
        <v>-0.10333004621854518</v>
      </c>
      <c r="F576" s="136"/>
      <c r="G576" s="29"/>
      <c r="H576" s="29"/>
    </row>
    <row r="577" spans="1:8" ht="12.75" customHeight="1">
      <c r="A577" s="170">
        <v>6</v>
      </c>
      <c r="B577" s="291" t="str">
        <f t="shared" si="39"/>
        <v>Bharatpur</v>
      </c>
      <c r="C577" s="233">
        <v>1839.8192367000001</v>
      </c>
      <c r="D577" s="233">
        <v>151.01686943689947</v>
      </c>
      <c r="E577" s="299">
        <f t="shared" si="38"/>
        <v>0.0820824494192003</v>
      </c>
      <c r="F577" s="136"/>
      <c r="G577" s="29"/>
      <c r="H577" s="29"/>
    </row>
    <row r="578" spans="1:8" ht="12.75" customHeight="1">
      <c r="A578" s="170">
        <v>7</v>
      </c>
      <c r="B578" s="291" t="str">
        <f t="shared" si="39"/>
        <v>Bhilwara</v>
      </c>
      <c r="C578" s="233">
        <v>2807.7028210999997</v>
      </c>
      <c r="D578" s="233">
        <v>-778.8216237331714</v>
      </c>
      <c r="E578" s="299">
        <f t="shared" si="38"/>
        <v>-0.27738748484358655</v>
      </c>
      <c r="F578" s="136"/>
      <c r="G578" s="29"/>
      <c r="H578" s="29"/>
    </row>
    <row r="579" spans="1:8" ht="12.75" customHeight="1">
      <c r="A579" s="170">
        <v>8</v>
      </c>
      <c r="B579" s="291" t="str">
        <f t="shared" si="39"/>
        <v>Bikaner</v>
      </c>
      <c r="C579" s="233">
        <v>1905.1749181</v>
      </c>
      <c r="D579" s="233">
        <v>-433.13867315252895</v>
      </c>
      <c r="E579" s="299">
        <f t="shared" si="38"/>
        <v>-0.22734850697304534</v>
      </c>
      <c r="F579" s="136"/>
      <c r="G579" s="29"/>
      <c r="H579" s="29"/>
    </row>
    <row r="580" spans="1:8" ht="12.75" customHeight="1">
      <c r="A580" s="170">
        <v>9</v>
      </c>
      <c r="B580" s="291" t="str">
        <f t="shared" si="39"/>
        <v>Bundi</v>
      </c>
      <c r="C580" s="233">
        <v>1222.9106821</v>
      </c>
      <c r="D580" s="233">
        <v>-62.49857841543127</v>
      </c>
      <c r="E580" s="299">
        <f t="shared" si="38"/>
        <v>-0.051106413027734617</v>
      </c>
      <c r="F580" s="136"/>
      <c r="G580" s="29"/>
      <c r="H580" s="29"/>
    </row>
    <row r="581" spans="1:8" ht="12.75" customHeight="1">
      <c r="A581" s="170">
        <v>10</v>
      </c>
      <c r="B581" s="291" t="str">
        <f t="shared" si="39"/>
        <v>Chittorgarh</v>
      </c>
      <c r="C581" s="233">
        <v>1487.7679376</v>
      </c>
      <c r="D581" s="233">
        <v>-93.89487985145033</v>
      </c>
      <c r="E581" s="299">
        <f t="shared" si="38"/>
        <v>-0.06311124032079714</v>
      </c>
      <c r="F581" s="136"/>
      <c r="G581" s="29"/>
      <c r="H581" s="29"/>
    </row>
    <row r="582" spans="1:8" ht="12.75" customHeight="1">
      <c r="A582" s="170">
        <v>11</v>
      </c>
      <c r="B582" s="291" t="str">
        <f t="shared" si="39"/>
        <v>Churu</v>
      </c>
      <c r="C582" s="233">
        <v>1825.8585823</v>
      </c>
      <c r="D582" s="233">
        <v>-158.14062868591816</v>
      </c>
      <c r="E582" s="299">
        <f t="shared" si="38"/>
        <v>-0.08661165230371311</v>
      </c>
      <c r="F582" s="136"/>
      <c r="G582" s="29"/>
      <c r="H582" s="29"/>
    </row>
    <row r="583" spans="1:8" ht="12.75" customHeight="1">
      <c r="A583" s="170">
        <v>12</v>
      </c>
      <c r="B583" s="291" t="str">
        <f t="shared" si="39"/>
        <v>Dausa</v>
      </c>
      <c r="C583" s="233">
        <v>1521.6175209000003</v>
      </c>
      <c r="D583" s="233">
        <v>-86.74080628998937</v>
      </c>
      <c r="E583" s="299">
        <f t="shared" si="38"/>
        <v>-0.05700565687406403</v>
      </c>
      <c r="F583" s="136"/>
      <c r="G583" s="29"/>
      <c r="H583" s="29"/>
    </row>
    <row r="584" spans="1:8" ht="12.75" customHeight="1">
      <c r="A584" s="170">
        <v>13</v>
      </c>
      <c r="B584" s="291" t="str">
        <f t="shared" si="39"/>
        <v>Dholpur</v>
      </c>
      <c r="C584" s="233">
        <v>1100.5496137</v>
      </c>
      <c r="D584" s="233">
        <v>134.5701406454184</v>
      </c>
      <c r="E584" s="299">
        <f t="shared" si="38"/>
        <v>0.12227539673836188</v>
      </c>
      <c r="F584" s="136"/>
      <c r="G584" s="29"/>
      <c r="H584" s="29"/>
    </row>
    <row r="585" spans="1:8" ht="12.75" customHeight="1">
      <c r="A585" s="170">
        <v>14</v>
      </c>
      <c r="B585" s="291" t="str">
        <f t="shared" si="39"/>
        <v>Dungarpur</v>
      </c>
      <c r="C585" s="233">
        <v>2232.1623214</v>
      </c>
      <c r="D585" s="233">
        <v>-87.69945093675967</v>
      </c>
      <c r="E585" s="299">
        <f t="shared" si="38"/>
        <v>-0.03928901141999165</v>
      </c>
      <c r="F585" s="136"/>
      <c r="G585" s="29"/>
      <c r="H585" s="29"/>
    </row>
    <row r="586" spans="1:8" ht="12.75" customHeight="1">
      <c r="A586" s="170">
        <v>15</v>
      </c>
      <c r="B586" s="291" t="str">
        <f t="shared" si="39"/>
        <v>Ganganagar</v>
      </c>
      <c r="C586" s="233">
        <v>1265.8928911000003</v>
      </c>
      <c r="D586" s="233">
        <v>142.83447997665854</v>
      </c>
      <c r="E586" s="299">
        <f t="shared" si="38"/>
        <v>0.11283299004273752</v>
      </c>
      <c r="F586" s="136"/>
      <c r="G586" s="29"/>
      <c r="H586" s="29"/>
    </row>
    <row r="587" spans="1:8" ht="12.75" customHeight="1">
      <c r="A587" s="170">
        <v>16</v>
      </c>
      <c r="B587" s="291" t="str">
        <f t="shared" si="39"/>
        <v>Hanumangarh</v>
      </c>
      <c r="C587" s="233">
        <v>1510.7290517000001</v>
      </c>
      <c r="D587" s="233">
        <v>-244.35050030789643</v>
      </c>
      <c r="E587" s="299">
        <f t="shared" si="38"/>
        <v>-0.1617434311155482</v>
      </c>
      <c r="F587" s="136"/>
      <c r="G587" s="29"/>
      <c r="H587" s="29"/>
    </row>
    <row r="588" spans="1:8" ht="12.75" customHeight="1">
      <c r="A588" s="170">
        <v>17</v>
      </c>
      <c r="B588" s="291" t="str">
        <f t="shared" si="39"/>
        <v>Jaipur</v>
      </c>
      <c r="C588" s="233">
        <v>2974.0028664</v>
      </c>
      <c r="D588" s="233">
        <v>224.9518472220331</v>
      </c>
      <c r="E588" s="299">
        <f t="shared" si="38"/>
        <v>0.07563941842945666</v>
      </c>
      <c r="F588" s="136"/>
      <c r="G588" s="29"/>
      <c r="H588" s="29"/>
    </row>
    <row r="589" spans="1:8" ht="12.75" customHeight="1">
      <c r="A589" s="170">
        <v>18</v>
      </c>
      <c r="B589" s="291" t="str">
        <f t="shared" si="39"/>
        <v>Jaiselmer</v>
      </c>
      <c r="C589" s="300">
        <v>1262.6306945000001</v>
      </c>
      <c r="D589" s="300">
        <v>540.7508462553105</v>
      </c>
      <c r="E589" s="299">
        <f t="shared" si="38"/>
        <v>0.42827316697654577</v>
      </c>
      <c r="F589" s="136"/>
      <c r="G589" s="29"/>
      <c r="H589" s="29"/>
    </row>
    <row r="590" spans="1:8" ht="12.75" customHeight="1">
      <c r="A590" s="170">
        <v>19</v>
      </c>
      <c r="B590" s="291" t="str">
        <f t="shared" si="39"/>
        <v>Jalore</v>
      </c>
      <c r="C590" s="300">
        <v>2143.5591035</v>
      </c>
      <c r="D590" s="300">
        <v>78.12796618496543</v>
      </c>
      <c r="E590" s="299">
        <f t="shared" si="38"/>
        <v>0.03644777793035807</v>
      </c>
      <c r="F590" s="136"/>
      <c r="G590" s="29" t="s">
        <v>12</v>
      </c>
      <c r="H590" s="29"/>
    </row>
    <row r="591" spans="1:8" ht="12.75" customHeight="1">
      <c r="A591" s="170">
        <v>20</v>
      </c>
      <c r="B591" s="291" t="str">
        <f t="shared" si="39"/>
        <v>Jhalawar</v>
      </c>
      <c r="C591" s="300">
        <v>1497.7179652999998</v>
      </c>
      <c r="D591" s="300">
        <v>246.20366257949613</v>
      </c>
      <c r="E591" s="299">
        <f t="shared" si="38"/>
        <v>0.16438586455106077</v>
      </c>
      <c r="F591" s="136"/>
      <c r="G591" s="29"/>
      <c r="H591" s="29"/>
    </row>
    <row r="592" spans="1:8" ht="12.75" customHeight="1">
      <c r="A592" s="170">
        <v>21</v>
      </c>
      <c r="B592" s="291" t="str">
        <f t="shared" si="39"/>
        <v>Jhunjhunu</v>
      </c>
      <c r="C592" s="300">
        <v>1088.5544708</v>
      </c>
      <c r="D592" s="300">
        <v>406.9315127724531</v>
      </c>
      <c r="E592" s="299">
        <f t="shared" si="38"/>
        <v>0.37382742314529394</v>
      </c>
      <c r="F592" s="136"/>
      <c r="G592" s="29"/>
      <c r="H592" s="29"/>
    </row>
    <row r="593" spans="1:8" ht="12.75" customHeight="1">
      <c r="A593" s="170">
        <v>22</v>
      </c>
      <c r="B593" s="291" t="str">
        <f t="shared" si="39"/>
        <v>Jodhpur</v>
      </c>
      <c r="C593" s="300">
        <v>2847.5934948000004</v>
      </c>
      <c r="D593" s="300">
        <v>-483.7661630262754</v>
      </c>
      <c r="E593" s="299">
        <f t="shared" si="38"/>
        <v>-0.16988596297529207</v>
      </c>
      <c r="F593" s="136"/>
      <c r="G593" s="29"/>
      <c r="H593" s="29"/>
    </row>
    <row r="594" spans="1:8" ht="12.75" customHeight="1">
      <c r="A594" s="170">
        <v>23</v>
      </c>
      <c r="B594" s="291" t="str">
        <f t="shared" si="39"/>
        <v>Karauli</v>
      </c>
      <c r="C594" s="300">
        <v>1114.1774575000002</v>
      </c>
      <c r="D594" s="300">
        <v>-12.49359723895327</v>
      </c>
      <c r="E594" s="299">
        <f t="shared" si="38"/>
        <v>-0.011213292061200465</v>
      </c>
      <c r="F594" s="136"/>
      <c r="G594" s="29"/>
      <c r="H594" s="29"/>
    </row>
    <row r="595" spans="1:8" ht="12.75" customHeight="1">
      <c r="A595" s="170">
        <v>24</v>
      </c>
      <c r="B595" s="291" t="str">
        <f t="shared" si="39"/>
        <v>Kota</v>
      </c>
      <c r="C595" s="300">
        <v>998.9544373000001</v>
      </c>
      <c r="D595" s="300">
        <v>333.0414236352615</v>
      </c>
      <c r="E595" s="299">
        <f t="shared" si="38"/>
        <v>0.3333900037877748</v>
      </c>
      <c r="F595" s="136"/>
      <c r="G595" s="29"/>
      <c r="H595" s="29"/>
    </row>
    <row r="596" spans="1:8" ht="12.75" customHeight="1">
      <c r="A596" s="170">
        <v>25</v>
      </c>
      <c r="B596" s="291" t="str">
        <f t="shared" si="39"/>
        <v>Nagaur</v>
      </c>
      <c r="C596" s="300">
        <v>2642.9368545000007</v>
      </c>
      <c r="D596" s="300">
        <v>-450.771995343616</v>
      </c>
      <c r="E596" s="299">
        <f t="shared" si="38"/>
        <v>-0.17055723241215862</v>
      </c>
      <c r="F596" s="136"/>
      <c r="G596" s="29"/>
      <c r="H596" s="29"/>
    </row>
    <row r="597" spans="1:8" ht="12.75" customHeight="1">
      <c r="A597" s="170">
        <v>26</v>
      </c>
      <c r="B597" s="291" t="str">
        <f t="shared" si="39"/>
        <v>Pali</v>
      </c>
      <c r="C597" s="300">
        <v>1940.4027301</v>
      </c>
      <c r="D597" s="300">
        <v>-405.5624369347753</v>
      </c>
      <c r="E597" s="299">
        <f t="shared" si="38"/>
        <v>-0.20900941368695886</v>
      </c>
      <c r="F597" s="136"/>
      <c r="G597" s="29"/>
      <c r="H597" s="29"/>
    </row>
    <row r="598" spans="1:8" ht="12.75" customHeight="1">
      <c r="A598" s="170">
        <v>27</v>
      </c>
      <c r="B598" s="291" t="str">
        <f t="shared" si="39"/>
        <v>Partapgarh</v>
      </c>
      <c r="C598" s="300">
        <v>1330.086558</v>
      </c>
      <c r="D598" s="300">
        <v>-100.67283954732125</v>
      </c>
      <c r="E598" s="299">
        <f t="shared" si="38"/>
        <v>-0.07568893839412912</v>
      </c>
      <c r="F598" s="136"/>
      <c r="G598" s="29"/>
      <c r="H598" s="29"/>
    </row>
    <row r="599" spans="1:8" ht="12.75" customHeight="1">
      <c r="A599" s="170">
        <v>28</v>
      </c>
      <c r="B599" s="291" t="str">
        <f t="shared" si="39"/>
        <v>Rajsamand</v>
      </c>
      <c r="C599" s="300">
        <v>1404.8820744</v>
      </c>
      <c r="D599" s="300">
        <v>57.495977732747576</v>
      </c>
      <c r="E599" s="299">
        <f t="shared" si="38"/>
        <v>0.04092583910098154</v>
      </c>
      <c r="F599" s="136"/>
      <c r="G599" s="29"/>
      <c r="H599" s="29"/>
    </row>
    <row r="600" spans="1:8" ht="12.75" customHeight="1">
      <c r="A600" s="170">
        <v>29</v>
      </c>
      <c r="B600" s="291" t="str">
        <f t="shared" si="39"/>
        <v>S.Madhopur</v>
      </c>
      <c r="C600" s="300">
        <v>1125.6090899</v>
      </c>
      <c r="D600" s="300">
        <v>297.925082503917</v>
      </c>
      <c r="E600" s="299">
        <f t="shared" si="38"/>
        <v>0.2646789948457016</v>
      </c>
      <c r="F600" s="136"/>
      <c r="G600" s="29"/>
      <c r="H600" s="29"/>
    </row>
    <row r="601" spans="1:8" ht="12.75" customHeight="1">
      <c r="A601" s="170">
        <v>30</v>
      </c>
      <c r="B601" s="291" t="str">
        <f t="shared" si="39"/>
        <v>Sikar</v>
      </c>
      <c r="C601" s="300">
        <v>1582.8397854</v>
      </c>
      <c r="D601" s="300">
        <v>380.97310354411695</v>
      </c>
      <c r="E601" s="299">
        <f t="shared" si="38"/>
        <v>0.240689618152251</v>
      </c>
      <c r="F601" s="136"/>
      <c r="G601" s="29"/>
      <c r="H601" s="29"/>
    </row>
    <row r="602" spans="1:8" ht="12.75" customHeight="1">
      <c r="A602" s="170">
        <v>31</v>
      </c>
      <c r="B602" s="291" t="str">
        <f t="shared" si="39"/>
        <v>Sirohi</v>
      </c>
      <c r="C602" s="300">
        <v>986.280379</v>
      </c>
      <c r="D602" s="300">
        <v>319.3777425064628</v>
      </c>
      <c r="E602" s="299">
        <f t="shared" si="38"/>
        <v>0.3238204361626693</v>
      </c>
      <c r="F602" s="136"/>
      <c r="G602" s="29"/>
      <c r="H602" s="29"/>
    </row>
    <row r="603" spans="1:8" ht="12.75" customHeight="1">
      <c r="A603" s="170">
        <v>32</v>
      </c>
      <c r="B603" s="291" t="str">
        <f t="shared" si="39"/>
        <v>Tonk</v>
      </c>
      <c r="C603" s="300">
        <v>1204.7555551</v>
      </c>
      <c r="D603" s="300">
        <v>46.59902446272723</v>
      </c>
      <c r="E603" s="299">
        <f t="shared" si="38"/>
        <v>0.03867923602050485</v>
      </c>
      <c r="F603" s="136"/>
      <c r="G603" s="29"/>
      <c r="H603" s="29"/>
    </row>
    <row r="604" spans="1:8" ht="12.75" customHeight="1">
      <c r="A604" s="170">
        <v>33</v>
      </c>
      <c r="B604" s="291" t="str">
        <f t="shared" si="39"/>
        <v>Udaipur</v>
      </c>
      <c r="C604" s="300">
        <v>3025.0630689</v>
      </c>
      <c r="D604" s="300">
        <v>-289.7059192289473</v>
      </c>
      <c r="E604" s="299">
        <f t="shared" si="38"/>
        <v>-0.0957685551112469</v>
      </c>
      <c r="F604" s="136"/>
      <c r="G604" s="29"/>
      <c r="H604" s="29"/>
    </row>
    <row r="605" spans="1:8" ht="12.75" customHeight="1">
      <c r="A605" s="31"/>
      <c r="B605" s="1" t="s">
        <v>27</v>
      </c>
      <c r="C605" s="147">
        <f>SUM(C572:C604)</f>
        <v>61919.787902220014</v>
      </c>
      <c r="D605" s="147">
        <f>SUM(D572:D604)</f>
        <v>-3267.6271136000014</v>
      </c>
      <c r="E605" s="241">
        <f t="shared" si="38"/>
        <v>-0.05277193647303897</v>
      </c>
      <c r="F605" s="39"/>
      <c r="G605" s="259"/>
      <c r="H605" s="29"/>
    </row>
    <row r="606" spans="1:8" ht="14.25">
      <c r="A606" s="84"/>
      <c r="B606" s="67"/>
      <c r="C606" s="301"/>
      <c r="D606" s="301"/>
      <c r="E606" s="302"/>
      <c r="F606" s="68"/>
      <c r="G606" s="85"/>
      <c r="H606" s="85"/>
    </row>
    <row r="607" spans="1:8" ht="14.25">
      <c r="A607" s="7" t="s">
        <v>243</v>
      </c>
      <c r="B607" s="44"/>
      <c r="C607" s="54"/>
      <c r="D607" s="44"/>
      <c r="E607" s="44"/>
      <c r="F607" s="44"/>
      <c r="G607" s="85"/>
      <c r="H607" s="85"/>
    </row>
    <row r="608" spans="1:5" ht="14.25">
      <c r="A608" s="44"/>
      <c r="B608" s="44"/>
      <c r="C608" s="44"/>
      <c r="D608" s="44"/>
      <c r="E608" s="55" t="s">
        <v>121</v>
      </c>
    </row>
    <row r="609" spans="1:8" ht="51" customHeight="1">
      <c r="A609" s="56" t="s">
        <v>37</v>
      </c>
      <c r="B609" s="56" t="s">
        <v>38</v>
      </c>
      <c r="C609" s="57" t="s">
        <v>140</v>
      </c>
      <c r="D609" s="57" t="s">
        <v>244</v>
      </c>
      <c r="E609" s="57" t="s">
        <v>137</v>
      </c>
      <c r="F609" s="58"/>
      <c r="G609" s="59"/>
      <c r="H609" s="59"/>
    </row>
    <row r="610" spans="1:8" ht="18" customHeight="1">
      <c r="A610" s="56">
        <v>1</v>
      </c>
      <c r="B610" s="56">
        <v>2</v>
      </c>
      <c r="C610" s="57">
        <v>3</v>
      </c>
      <c r="D610" s="57">
        <v>4</v>
      </c>
      <c r="E610" s="57">
        <v>5</v>
      </c>
      <c r="F610" s="58"/>
      <c r="G610" s="59"/>
      <c r="H610" s="59"/>
    </row>
    <row r="611" spans="1:8" ht="12.75" customHeight="1">
      <c r="A611" s="16">
        <v>1</v>
      </c>
      <c r="B611" s="291" t="str">
        <f>B572</f>
        <v>Ajmer</v>
      </c>
      <c r="C611" s="300">
        <f>C572</f>
        <v>2000.8392923000001</v>
      </c>
      <c r="D611" s="300">
        <f>F654-D698</f>
        <v>-100.87337497459589</v>
      </c>
      <c r="E611" s="150">
        <f aca="true" t="shared" si="40" ref="E611:E644">D611/C611</f>
        <v>-0.05041553080389588</v>
      </c>
      <c r="F611" s="136"/>
      <c r="G611" s="29"/>
      <c r="H611" s="29"/>
    </row>
    <row r="612" spans="1:8" ht="12.75" customHeight="1">
      <c r="A612" s="16">
        <v>2</v>
      </c>
      <c r="B612" s="291" t="str">
        <f aca="true" t="shared" si="41" ref="B612:C643">B573</f>
        <v>Alwar</v>
      </c>
      <c r="C612" s="300">
        <f t="shared" si="41"/>
        <v>2706.5002264000004</v>
      </c>
      <c r="D612" s="300">
        <f aca="true" t="shared" si="42" ref="D612:D643">F655-D699</f>
        <v>429.38733322335156</v>
      </c>
      <c r="E612" s="150">
        <f t="shared" si="40"/>
        <v>0.15865039619615806</v>
      </c>
      <c r="F612" s="136"/>
      <c r="G612" s="29"/>
      <c r="H612" s="29"/>
    </row>
    <row r="613" spans="1:8" ht="12.75" customHeight="1">
      <c r="A613" s="16">
        <v>3</v>
      </c>
      <c r="B613" s="291" t="str">
        <f t="shared" si="41"/>
        <v>Banswara</v>
      </c>
      <c r="C613" s="300">
        <f t="shared" si="41"/>
        <v>2948.4657017199997</v>
      </c>
      <c r="D613" s="300">
        <f t="shared" si="42"/>
        <v>-577.8964489464952</v>
      </c>
      <c r="E613" s="150">
        <f t="shared" si="40"/>
        <v>-0.19599904065676493</v>
      </c>
      <c r="F613" s="136"/>
      <c r="G613" s="29"/>
      <c r="H613" s="29"/>
    </row>
    <row r="614" spans="1:8" ht="12.75" customHeight="1">
      <c r="A614" s="16">
        <v>4</v>
      </c>
      <c r="B614" s="291" t="str">
        <f t="shared" si="41"/>
        <v>Baran</v>
      </c>
      <c r="C614" s="300">
        <f t="shared" si="41"/>
        <v>1407.3502201000001</v>
      </c>
      <c r="D614" s="300">
        <f t="shared" si="42"/>
        <v>-366.6042615702304</v>
      </c>
      <c r="E614" s="150">
        <f t="shared" si="40"/>
        <v>-0.26049255994302617</v>
      </c>
      <c r="F614" s="136"/>
      <c r="G614" s="29"/>
      <c r="H614" s="29"/>
    </row>
    <row r="615" spans="1:8" ht="12.75" customHeight="1">
      <c r="A615" s="16">
        <v>5</v>
      </c>
      <c r="B615" s="291" t="str">
        <f t="shared" si="41"/>
        <v>Barmer</v>
      </c>
      <c r="C615" s="300">
        <f t="shared" si="41"/>
        <v>4966.4002996</v>
      </c>
      <c r="D615" s="300">
        <f t="shared" si="42"/>
        <v>2227.836797402535</v>
      </c>
      <c r="E615" s="150">
        <f t="shared" si="40"/>
        <v>0.44858180231302897</v>
      </c>
      <c r="F615" s="136"/>
      <c r="G615" s="29"/>
      <c r="H615" s="29"/>
    </row>
    <row r="616" spans="1:8" ht="12.75" customHeight="1">
      <c r="A616" s="16">
        <v>6</v>
      </c>
      <c r="B616" s="291" t="str">
        <f t="shared" si="41"/>
        <v>Bharatpur</v>
      </c>
      <c r="C616" s="300">
        <f t="shared" si="41"/>
        <v>1839.8192367000001</v>
      </c>
      <c r="D616" s="300">
        <f t="shared" si="42"/>
        <v>35.00308813689958</v>
      </c>
      <c r="E616" s="150">
        <f t="shared" si="40"/>
        <v>0.019025286527432458</v>
      </c>
      <c r="F616" s="136"/>
      <c r="G616" s="29"/>
      <c r="H616" s="29"/>
    </row>
    <row r="617" spans="1:8" ht="12.75" customHeight="1">
      <c r="A617" s="16">
        <v>7</v>
      </c>
      <c r="B617" s="291" t="str">
        <f t="shared" si="41"/>
        <v>Bhilwara</v>
      </c>
      <c r="C617" s="300">
        <f t="shared" si="41"/>
        <v>2807.7028210999997</v>
      </c>
      <c r="D617" s="300">
        <f t="shared" si="42"/>
        <v>-1701.339906833171</v>
      </c>
      <c r="E617" s="150">
        <f t="shared" si="40"/>
        <v>-0.605954410148942</v>
      </c>
      <c r="F617" s="136"/>
      <c r="G617" s="29"/>
      <c r="H617" s="29"/>
    </row>
    <row r="618" spans="1:8" ht="12.75" customHeight="1">
      <c r="A618" s="16">
        <v>8</v>
      </c>
      <c r="B618" s="291" t="str">
        <f t="shared" si="41"/>
        <v>Bikaner</v>
      </c>
      <c r="C618" s="300">
        <f t="shared" si="41"/>
        <v>1905.1749181</v>
      </c>
      <c r="D618" s="300">
        <f t="shared" si="42"/>
        <v>-161.03354705252877</v>
      </c>
      <c r="E618" s="150">
        <f t="shared" si="40"/>
        <v>-0.08452428463268082</v>
      </c>
      <c r="F618" s="136"/>
      <c r="G618" s="29"/>
      <c r="H618" s="29"/>
    </row>
    <row r="619" spans="1:8" ht="12.75" customHeight="1">
      <c r="A619" s="16">
        <v>9</v>
      </c>
      <c r="B619" s="291" t="str">
        <f t="shared" si="41"/>
        <v>Bundi</v>
      </c>
      <c r="C619" s="300">
        <f t="shared" si="41"/>
        <v>1222.9106821</v>
      </c>
      <c r="D619" s="300">
        <f t="shared" si="42"/>
        <v>-221.8719050154316</v>
      </c>
      <c r="E619" s="150">
        <f t="shared" si="40"/>
        <v>-0.1814293621464079</v>
      </c>
      <c r="F619" s="136"/>
      <c r="G619" s="29"/>
      <c r="H619" s="29"/>
    </row>
    <row r="620" spans="1:8" ht="12.75" customHeight="1">
      <c r="A620" s="16">
        <v>10</v>
      </c>
      <c r="B620" s="291" t="str">
        <f t="shared" si="41"/>
        <v>Chittorgarh</v>
      </c>
      <c r="C620" s="300">
        <f t="shared" si="41"/>
        <v>1487.7679376</v>
      </c>
      <c r="D620" s="300">
        <f t="shared" si="42"/>
        <v>-535.8844708514505</v>
      </c>
      <c r="E620" s="150">
        <f t="shared" si="40"/>
        <v>-0.3601935875267719</v>
      </c>
      <c r="F620" s="136"/>
      <c r="G620" s="29"/>
      <c r="H620" s="29"/>
    </row>
    <row r="621" spans="1:8" ht="12.75" customHeight="1">
      <c r="A621" s="16">
        <v>11</v>
      </c>
      <c r="B621" s="291" t="str">
        <f t="shared" si="41"/>
        <v>Churu</v>
      </c>
      <c r="C621" s="300">
        <f t="shared" si="41"/>
        <v>1825.8585823</v>
      </c>
      <c r="D621" s="300">
        <f t="shared" si="42"/>
        <v>296.9793744140716</v>
      </c>
      <c r="E621" s="150">
        <f t="shared" si="40"/>
        <v>0.16265190376352817</v>
      </c>
      <c r="F621" s="136"/>
      <c r="G621" s="29"/>
      <c r="H621" s="29"/>
    </row>
    <row r="622" spans="1:8" ht="12.75" customHeight="1">
      <c r="A622" s="16">
        <v>12</v>
      </c>
      <c r="B622" s="291" t="str">
        <f t="shared" si="41"/>
        <v>Dausa</v>
      </c>
      <c r="C622" s="300">
        <f t="shared" si="41"/>
        <v>1521.6175209000003</v>
      </c>
      <c r="D622" s="300">
        <f t="shared" si="42"/>
        <v>-111.20957598998973</v>
      </c>
      <c r="E622" s="150">
        <f t="shared" si="40"/>
        <v>-0.073086419196995</v>
      </c>
      <c r="F622" s="136"/>
      <c r="G622" s="29"/>
      <c r="H622" s="29"/>
    </row>
    <row r="623" spans="1:8" ht="12.75" customHeight="1">
      <c r="A623" s="16">
        <v>13</v>
      </c>
      <c r="B623" s="291" t="str">
        <f t="shared" si="41"/>
        <v>Dholpur</v>
      </c>
      <c r="C623" s="300">
        <f t="shared" si="41"/>
        <v>1100.5496137</v>
      </c>
      <c r="D623" s="300">
        <f t="shared" si="42"/>
        <v>430.11752204541835</v>
      </c>
      <c r="E623" s="150">
        <f t="shared" si="40"/>
        <v>0.3908206560532804</v>
      </c>
      <c r="F623" s="136"/>
      <c r="G623" s="29"/>
      <c r="H623" s="29"/>
    </row>
    <row r="624" spans="1:8" ht="12.75" customHeight="1">
      <c r="A624" s="16">
        <v>14</v>
      </c>
      <c r="B624" s="291" t="str">
        <f t="shared" si="41"/>
        <v>Dungarpur</v>
      </c>
      <c r="C624" s="300">
        <f t="shared" si="41"/>
        <v>2232.1623214</v>
      </c>
      <c r="D624" s="300">
        <f t="shared" si="42"/>
        <v>-303.8247150367597</v>
      </c>
      <c r="E624" s="150">
        <f t="shared" si="40"/>
        <v>-0.13611228543908155</v>
      </c>
      <c r="F624" s="136"/>
      <c r="G624" s="29"/>
      <c r="H624" s="29"/>
    </row>
    <row r="625" spans="1:8" ht="12.75" customHeight="1">
      <c r="A625" s="16">
        <v>15</v>
      </c>
      <c r="B625" s="291" t="str">
        <f t="shared" si="41"/>
        <v>Ganganagar</v>
      </c>
      <c r="C625" s="300">
        <f t="shared" si="41"/>
        <v>1265.8928911000003</v>
      </c>
      <c r="D625" s="300">
        <f t="shared" si="42"/>
        <v>69.62314427665865</v>
      </c>
      <c r="E625" s="150">
        <f t="shared" si="40"/>
        <v>0.054999237902473304</v>
      </c>
      <c r="F625" s="136"/>
      <c r="G625" s="29"/>
      <c r="H625" s="29"/>
    </row>
    <row r="626" spans="1:8" ht="12.75" customHeight="1">
      <c r="A626" s="16">
        <v>16</v>
      </c>
      <c r="B626" s="291" t="str">
        <f t="shared" si="41"/>
        <v>Hanumangarh</v>
      </c>
      <c r="C626" s="300">
        <f t="shared" si="41"/>
        <v>1510.7290517000001</v>
      </c>
      <c r="D626" s="300">
        <f t="shared" si="42"/>
        <v>-67.03588890789649</v>
      </c>
      <c r="E626" s="150">
        <f t="shared" si="40"/>
        <v>-0.044373204336318306</v>
      </c>
      <c r="F626" s="136"/>
      <c r="G626" s="29"/>
      <c r="H626" s="29"/>
    </row>
    <row r="627" spans="1:8" ht="12.75" customHeight="1">
      <c r="A627" s="16">
        <v>17</v>
      </c>
      <c r="B627" s="291" t="str">
        <f t="shared" si="41"/>
        <v>Jaipur</v>
      </c>
      <c r="C627" s="300">
        <f t="shared" si="41"/>
        <v>2974.0028664</v>
      </c>
      <c r="D627" s="300">
        <f t="shared" si="42"/>
        <v>-53.07359097796734</v>
      </c>
      <c r="E627" s="150">
        <f t="shared" si="40"/>
        <v>-0.01784584392220589</v>
      </c>
      <c r="F627" s="136"/>
      <c r="G627" s="29"/>
      <c r="H627" s="29"/>
    </row>
    <row r="628" spans="1:8" ht="12.75" customHeight="1">
      <c r="A628" s="16">
        <v>18</v>
      </c>
      <c r="B628" s="291" t="str">
        <f t="shared" si="41"/>
        <v>Jaiselmer</v>
      </c>
      <c r="C628" s="300">
        <f t="shared" si="41"/>
        <v>1262.6306945000001</v>
      </c>
      <c r="D628" s="300">
        <f t="shared" si="42"/>
        <v>558.5619993553105</v>
      </c>
      <c r="E628" s="150">
        <f t="shared" si="40"/>
        <v>0.4423795507177182</v>
      </c>
      <c r="F628" s="136"/>
      <c r="G628" s="29"/>
      <c r="H628" s="29"/>
    </row>
    <row r="629" spans="1:8" ht="12.75" customHeight="1">
      <c r="A629" s="16">
        <v>19</v>
      </c>
      <c r="B629" s="291" t="str">
        <f t="shared" si="41"/>
        <v>Jalore</v>
      </c>
      <c r="C629" s="300">
        <f t="shared" si="41"/>
        <v>2143.5591035</v>
      </c>
      <c r="D629" s="300">
        <f t="shared" si="42"/>
        <v>-315.06307151503484</v>
      </c>
      <c r="E629" s="150">
        <f t="shared" si="40"/>
        <v>-0.14698128500427177</v>
      </c>
      <c r="F629" s="136"/>
      <c r="G629" s="29"/>
      <c r="H629" s="29"/>
    </row>
    <row r="630" spans="1:8" ht="12.75" customHeight="1">
      <c r="A630" s="16">
        <v>20</v>
      </c>
      <c r="B630" s="291" t="str">
        <f t="shared" si="41"/>
        <v>Jhalawar</v>
      </c>
      <c r="C630" s="300">
        <f t="shared" si="41"/>
        <v>1497.7179652999998</v>
      </c>
      <c r="D630" s="300">
        <f t="shared" si="42"/>
        <v>982.791830479496</v>
      </c>
      <c r="E630" s="150">
        <f t="shared" si="40"/>
        <v>0.6561928568992215</v>
      </c>
      <c r="F630" s="136"/>
      <c r="G630" s="29"/>
      <c r="H630" s="29"/>
    </row>
    <row r="631" spans="1:8" ht="12.75" customHeight="1">
      <c r="A631" s="16">
        <v>21</v>
      </c>
      <c r="B631" s="291" t="str">
        <f t="shared" si="41"/>
        <v>Jhunjhunu</v>
      </c>
      <c r="C631" s="300">
        <f t="shared" si="41"/>
        <v>1088.5544708</v>
      </c>
      <c r="D631" s="300">
        <f t="shared" si="42"/>
        <v>-110.51955342754695</v>
      </c>
      <c r="E631" s="150">
        <f t="shared" si="40"/>
        <v>-0.10152873043305216</v>
      </c>
      <c r="F631" s="136"/>
      <c r="G631" s="29"/>
      <c r="H631" s="29"/>
    </row>
    <row r="632" spans="1:8" ht="12.75" customHeight="1">
      <c r="A632" s="16">
        <v>22</v>
      </c>
      <c r="B632" s="291" t="str">
        <f t="shared" si="41"/>
        <v>Jodhpur</v>
      </c>
      <c r="C632" s="300">
        <f t="shared" si="41"/>
        <v>2847.5934948000004</v>
      </c>
      <c r="D632" s="300">
        <f t="shared" si="42"/>
        <v>-805.2994970262757</v>
      </c>
      <c r="E632" s="150">
        <f t="shared" si="40"/>
        <v>-0.2828000199104387</v>
      </c>
      <c r="F632" s="136"/>
      <c r="G632" s="29"/>
      <c r="H632" s="29"/>
    </row>
    <row r="633" spans="1:8" ht="12.75" customHeight="1">
      <c r="A633" s="16">
        <v>23</v>
      </c>
      <c r="B633" s="291" t="str">
        <f t="shared" si="41"/>
        <v>Karauli</v>
      </c>
      <c r="C633" s="300">
        <f t="shared" si="41"/>
        <v>1114.1774575000002</v>
      </c>
      <c r="D633" s="300">
        <f t="shared" si="42"/>
        <v>-347.16409373895317</v>
      </c>
      <c r="E633" s="150">
        <f t="shared" si="40"/>
        <v>-0.31158779187466473</v>
      </c>
      <c r="F633" s="136"/>
      <c r="G633" s="29"/>
      <c r="H633" s="29"/>
    </row>
    <row r="634" spans="1:8" ht="12.75" customHeight="1">
      <c r="A634" s="16">
        <v>24</v>
      </c>
      <c r="B634" s="291" t="str">
        <f t="shared" si="41"/>
        <v>Kota</v>
      </c>
      <c r="C634" s="300">
        <f t="shared" si="41"/>
        <v>998.9544373000001</v>
      </c>
      <c r="D634" s="300">
        <f t="shared" si="42"/>
        <v>106.0138685352614</v>
      </c>
      <c r="E634" s="150">
        <f t="shared" si="40"/>
        <v>0.10612482869769158</v>
      </c>
      <c r="F634" s="136"/>
      <c r="G634" s="29"/>
      <c r="H634" s="29"/>
    </row>
    <row r="635" spans="1:8" ht="12.75" customHeight="1">
      <c r="A635" s="16">
        <v>25</v>
      </c>
      <c r="B635" s="291" t="str">
        <f t="shared" si="41"/>
        <v>Nagaur</v>
      </c>
      <c r="C635" s="300">
        <f t="shared" si="41"/>
        <v>2642.9368545000007</v>
      </c>
      <c r="D635" s="300">
        <f t="shared" si="42"/>
        <v>-205.8034715436188</v>
      </c>
      <c r="E635" s="150">
        <f t="shared" si="40"/>
        <v>-0.07786923520068487</v>
      </c>
      <c r="F635" s="136"/>
      <c r="G635" s="29"/>
      <c r="H635" s="29"/>
    </row>
    <row r="636" spans="1:8" ht="12.75" customHeight="1">
      <c r="A636" s="16">
        <v>26</v>
      </c>
      <c r="B636" s="291" t="str">
        <f t="shared" si="41"/>
        <v>Pali</v>
      </c>
      <c r="C636" s="300">
        <f t="shared" si="41"/>
        <v>1940.4027301</v>
      </c>
      <c r="D636" s="300">
        <f t="shared" si="42"/>
        <v>-513.2703928347751</v>
      </c>
      <c r="E636" s="150">
        <f t="shared" si="40"/>
        <v>-0.2645174555120953</v>
      </c>
      <c r="F636" s="136"/>
      <c r="G636" s="29"/>
      <c r="H636" s="29"/>
    </row>
    <row r="637" spans="1:8" ht="12.75" customHeight="1">
      <c r="A637" s="16">
        <v>27</v>
      </c>
      <c r="B637" s="291" t="str">
        <f t="shared" si="41"/>
        <v>Partapgarh</v>
      </c>
      <c r="C637" s="300">
        <f t="shared" si="41"/>
        <v>1330.086558</v>
      </c>
      <c r="D637" s="300">
        <f t="shared" si="42"/>
        <v>-37.63915354732126</v>
      </c>
      <c r="E637" s="150">
        <f t="shared" si="40"/>
        <v>-0.028298273763414167</v>
      </c>
      <c r="F637" s="136"/>
      <c r="G637" s="29"/>
      <c r="H637" s="29"/>
    </row>
    <row r="638" spans="1:8" ht="12.75" customHeight="1">
      <c r="A638" s="16">
        <v>28</v>
      </c>
      <c r="B638" s="291" t="str">
        <f t="shared" si="41"/>
        <v>Rajsamand</v>
      </c>
      <c r="C638" s="300">
        <f t="shared" si="41"/>
        <v>1404.8820744</v>
      </c>
      <c r="D638" s="300">
        <f t="shared" si="42"/>
        <v>208.91038693274777</v>
      </c>
      <c r="E638" s="150">
        <f t="shared" si="40"/>
        <v>0.1487031479293162</v>
      </c>
      <c r="F638" s="136"/>
      <c r="G638" s="29"/>
      <c r="H638" s="29"/>
    </row>
    <row r="639" spans="1:8" ht="12.75" customHeight="1">
      <c r="A639" s="16">
        <v>29</v>
      </c>
      <c r="B639" s="291" t="str">
        <f t="shared" si="41"/>
        <v>S.Madhopur</v>
      </c>
      <c r="C639" s="300">
        <f t="shared" si="41"/>
        <v>1125.6090899</v>
      </c>
      <c r="D639" s="300">
        <f t="shared" si="42"/>
        <v>556.7955603039169</v>
      </c>
      <c r="E639" s="150">
        <f t="shared" si="40"/>
        <v>0.4946615706109685</v>
      </c>
      <c r="F639" s="136"/>
      <c r="G639" s="29"/>
      <c r="H639" s="29"/>
    </row>
    <row r="640" spans="1:8" ht="12.75" customHeight="1">
      <c r="A640" s="16">
        <v>30</v>
      </c>
      <c r="B640" s="291" t="str">
        <f t="shared" si="41"/>
        <v>Sikar</v>
      </c>
      <c r="C640" s="300">
        <f t="shared" si="41"/>
        <v>1582.8397854</v>
      </c>
      <c r="D640" s="300">
        <f t="shared" si="42"/>
        <v>-147.05437235588306</v>
      </c>
      <c r="E640" s="150">
        <f t="shared" si="40"/>
        <v>-0.09290540565905785</v>
      </c>
      <c r="F640" s="136"/>
      <c r="G640" s="29" t="s">
        <v>12</v>
      </c>
      <c r="H640" s="29"/>
    </row>
    <row r="641" spans="1:8" ht="12.75" customHeight="1">
      <c r="A641" s="16">
        <v>31</v>
      </c>
      <c r="B641" s="291" t="str">
        <f t="shared" si="41"/>
        <v>Sirohi</v>
      </c>
      <c r="C641" s="300">
        <f t="shared" si="41"/>
        <v>986.280379</v>
      </c>
      <c r="D641" s="300">
        <f t="shared" si="42"/>
        <v>103.7313013064628</v>
      </c>
      <c r="E641" s="150">
        <f t="shared" si="40"/>
        <v>0.10517425218540497</v>
      </c>
      <c r="F641" s="136"/>
      <c r="G641" s="29" t="s">
        <v>12</v>
      </c>
      <c r="H641" s="29"/>
    </row>
    <row r="642" spans="1:8" ht="12.75" customHeight="1">
      <c r="A642" s="16">
        <v>32</v>
      </c>
      <c r="B642" s="291" t="str">
        <f t="shared" si="41"/>
        <v>Tonk</v>
      </c>
      <c r="C642" s="300">
        <f t="shared" si="41"/>
        <v>1204.7555551</v>
      </c>
      <c r="D642" s="300">
        <f t="shared" si="42"/>
        <v>-284.9004453372728</v>
      </c>
      <c r="E642" s="150">
        <f t="shared" si="40"/>
        <v>-0.2364798768772847</v>
      </c>
      <c r="F642" s="136"/>
      <c r="G642" s="29"/>
      <c r="H642" s="29"/>
    </row>
    <row r="643" spans="1:8" ht="12.75" customHeight="1">
      <c r="A643" s="16">
        <v>33</v>
      </c>
      <c r="B643" s="291" t="str">
        <f t="shared" si="41"/>
        <v>Udaipur</v>
      </c>
      <c r="C643" s="300">
        <f t="shared" si="41"/>
        <v>3025.0630689</v>
      </c>
      <c r="D643" s="300">
        <f t="shared" si="42"/>
        <v>703.9830697710531</v>
      </c>
      <c r="E643" s="150">
        <f t="shared" si="40"/>
        <v>0.23271682399238097</v>
      </c>
      <c r="F643" s="136"/>
      <c r="G643" s="29"/>
      <c r="H643" s="29"/>
    </row>
    <row r="644" spans="1:8" ht="12.75" customHeight="1">
      <c r="A644" s="31"/>
      <c r="B644" s="1" t="s">
        <v>27</v>
      </c>
      <c r="C644" s="147">
        <f>SUM(C611:C643)</f>
        <v>61919.787902220014</v>
      </c>
      <c r="D644" s="147">
        <f>SUM(D611:D643)</f>
        <v>-257.6264613000152</v>
      </c>
      <c r="E644" s="139">
        <f t="shared" si="40"/>
        <v>-0.004160648316606693</v>
      </c>
      <c r="F644" s="39"/>
      <c r="G644" s="29"/>
      <c r="H644" s="29"/>
    </row>
    <row r="645" spans="1:8" ht="24.75" customHeight="1">
      <c r="A645" s="43" t="s">
        <v>142</v>
      </c>
      <c r="B645" s="44"/>
      <c r="C645" s="44"/>
      <c r="D645" s="44"/>
      <c r="E645" s="44"/>
      <c r="F645" s="44"/>
      <c r="G645" s="44"/>
      <c r="H645" s="44"/>
    </row>
    <row r="646" ht="21" customHeight="1">
      <c r="E646" s="55" t="s">
        <v>121</v>
      </c>
    </row>
    <row r="647" spans="1:6" ht="28.5">
      <c r="A647" s="45" t="s">
        <v>39</v>
      </c>
      <c r="B647" s="45" t="s">
        <v>245</v>
      </c>
      <c r="C647" s="45" t="s">
        <v>54</v>
      </c>
      <c r="D647" s="62" t="s">
        <v>42</v>
      </c>
      <c r="E647" s="45" t="s">
        <v>43</v>
      </c>
      <c r="F647" s="239"/>
    </row>
    <row r="648" spans="1:6" ht="14.25">
      <c r="A648" s="63">
        <f>C644</f>
        <v>61919.787902220014</v>
      </c>
      <c r="B648" s="63">
        <f>D687</f>
        <v>-3267.6271136000014</v>
      </c>
      <c r="C648" s="63">
        <f>E687</f>
        <v>57735.55999999998</v>
      </c>
      <c r="D648" s="63">
        <f>B648+C648</f>
        <v>54467.93288639998</v>
      </c>
      <c r="E648" s="65">
        <f>D648/A648</f>
        <v>0.8796530920359813</v>
      </c>
      <c r="F648" s="52"/>
    </row>
    <row r="649" spans="1:8" ht="14.25">
      <c r="A649" s="84"/>
      <c r="B649" s="67"/>
      <c r="C649" s="294"/>
      <c r="D649" s="294"/>
      <c r="E649" s="295"/>
      <c r="F649" s="68"/>
      <c r="G649" s="69"/>
      <c r="H649" s="69"/>
    </row>
    <row r="650" spans="1:8" ht="14.25">
      <c r="A650" s="7" t="s">
        <v>231</v>
      </c>
      <c r="B650" s="44"/>
      <c r="C650" s="54"/>
      <c r="D650" s="44"/>
      <c r="E650" s="44"/>
      <c r="F650" s="44"/>
      <c r="G650" s="44"/>
      <c r="H650" s="44"/>
    </row>
    <row r="651" spans="1:8" ht="14.25">
      <c r="A651" s="44"/>
      <c r="B651" s="44"/>
      <c r="C651" s="44"/>
      <c r="D651" s="44"/>
      <c r="E651" s="44"/>
      <c r="F651" s="44"/>
      <c r="G651" s="55" t="s">
        <v>121</v>
      </c>
      <c r="H651" s="55"/>
    </row>
    <row r="652" spans="1:8" ht="58.5" customHeight="1">
      <c r="A652" s="56" t="s">
        <v>37</v>
      </c>
      <c r="B652" s="56" t="s">
        <v>38</v>
      </c>
      <c r="C652" s="57" t="s">
        <v>143</v>
      </c>
      <c r="D652" s="57" t="s">
        <v>238</v>
      </c>
      <c r="E652" s="57" t="s">
        <v>55</v>
      </c>
      <c r="F652" s="57" t="s">
        <v>56</v>
      </c>
      <c r="G652" s="79" t="s">
        <v>57</v>
      </c>
      <c r="H652" s="59"/>
    </row>
    <row r="653" spans="1:8" ht="13.5" customHeight="1">
      <c r="A653" s="56">
        <v>1</v>
      </c>
      <c r="B653" s="56">
        <v>2</v>
      </c>
      <c r="C653" s="57">
        <v>3</v>
      </c>
      <c r="D653" s="57">
        <v>4</v>
      </c>
      <c r="E653" s="57">
        <v>5</v>
      </c>
      <c r="F653" s="57">
        <v>6</v>
      </c>
      <c r="G653" s="79">
        <v>7</v>
      </c>
      <c r="H653" s="59"/>
    </row>
    <row r="654" spans="1:8" ht="12.75" customHeight="1">
      <c r="A654" s="16">
        <v>1</v>
      </c>
      <c r="B654" s="291" t="str">
        <f>B611</f>
        <v>Ajmer</v>
      </c>
      <c r="C654" s="300">
        <f>C611</f>
        <v>2000.8392923000001</v>
      </c>
      <c r="D654" s="300">
        <f>D572</f>
        <v>-198.93628297459605</v>
      </c>
      <c r="E654" s="300">
        <v>2061.15</v>
      </c>
      <c r="F654" s="142">
        <f aca="true" t="shared" si="43" ref="F654:F687">D654+E654</f>
        <v>1862.213717025404</v>
      </c>
      <c r="G654" s="148">
        <f aca="true" t="shared" si="44" ref="G654:G687">F654/C654</f>
        <v>0.9307162870061175</v>
      </c>
      <c r="H654" s="250"/>
    </row>
    <row r="655" spans="1:8" ht="12.75" customHeight="1">
      <c r="A655" s="16">
        <v>2</v>
      </c>
      <c r="B655" s="291" t="str">
        <f aca="true" t="shared" si="45" ref="B655:C686">B612</f>
        <v>Alwar</v>
      </c>
      <c r="C655" s="300">
        <f t="shared" si="45"/>
        <v>2706.5002264000004</v>
      </c>
      <c r="D655" s="300">
        <f aca="true" t="shared" si="46" ref="D655:D686">D573</f>
        <v>-812.3057931766484</v>
      </c>
      <c r="E655" s="300">
        <v>3556.5</v>
      </c>
      <c r="F655" s="142">
        <f t="shared" si="43"/>
        <v>2744.1942068233516</v>
      </c>
      <c r="G655" s="148">
        <f t="shared" si="44"/>
        <v>1.0139272038685505</v>
      </c>
      <c r="H655" s="250"/>
    </row>
    <row r="656" spans="1:8" ht="12.75" customHeight="1">
      <c r="A656" s="16">
        <v>3</v>
      </c>
      <c r="B656" s="291" t="str">
        <f t="shared" si="45"/>
        <v>Banswara</v>
      </c>
      <c r="C656" s="300">
        <f t="shared" si="45"/>
        <v>2948.4657017199997</v>
      </c>
      <c r="D656" s="300">
        <f t="shared" si="46"/>
        <v>-1122.7969901464949</v>
      </c>
      <c r="E656" s="300">
        <v>2389.6</v>
      </c>
      <c r="F656" s="142">
        <f t="shared" si="43"/>
        <v>1266.803009853505</v>
      </c>
      <c r="G656" s="148">
        <f t="shared" si="44"/>
        <v>0.42964820961441413</v>
      </c>
      <c r="H656" s="250"/>
    </row>
    <row r="657" spans="1:8" ht="12.75" customHeight="1">
      <c r="A657" s="16">
        <v>4</v>
      </c>
      <c r="B657" s="291" t="str">
        <f t="shared" si="45"/>
        <v>Baran</v>
      </c>
      <c r="C657" s="300">
        <f t="shared" si="45"/>
        <v>1407.3502201000001</v>
      </c>
      <c r="D657" s="300">
        <f t="shared" si="46"/>
        <v>-292.9512615702305</v>
      </c>
      <c r="E657" s="300">
        <v>1340.4300000000003</v>
      </c>
      <c r="F657" s="142">
        <f t="shared" si="43"/>
        <v>1047.4787384297697</v>
      </c>
      <c r="G657" s="148">
        <f t="shared" si="44"/>
        <v>0.7442914517435045</v>
      </c>
      <c r="H657" s="250"/>
    </row>
    <row r="658" spans="1:8" ht="12.75" customHeight="1">
      <c r="A658" s="16">
        <v>5</v>
      </c>
      <c r="B658" s="291" t="str">
        <f t="shared" si="45"/>
        <v>Barmer</v>
      </c>
      <c r="C658" s="300">
        <f t="shared" si="45"/>
        <v>4966.4002996</v>
      </c>
      <c r="D658" s="300">
        <f t="shared" si="46"/>
        <v>-513.1783724974646</v>
      </c>
      <c r="E658" s="300">
        <v>7154.38</v>
      </c>
      <c r="F658" s="142">
        <f t="shared" si="43"/>
        <v>6641.201627502535</v>
      </c>
      <c r="G658" s="148">
        <f t="shared" si="44"/>
        <v>1.3372264068277835</v>
      </c>
      <c r="H658" s="250"/>
    </row>
    <row r="659" spans="1:8" ht="12.75" customHeight="1">
      <c r="A659" s="16">
        <v>6</v>
      </c>
      <c r="B659" s="291" t="str">
        <f t="shared" si="45"/>
        <v>Bharatpur</v>
      </c>
      <c r="C659" s="300">
        <f t="shared" si="45"/>
        <v>1839.8192367000001</v>
      </c>
      <c r="D659" s="300">
        <f t="shared" si="46"/>
        <v>151.01686943689947</v>
      </c>
      <c r="E659" s="300">
        <v>1605.1100000000001</v>
      </c>
      <c r="F659" s="142">
        <f t="shared" si="43"/>
        <v>1756.1268694368996</v>
      </c>
      <c r="G659" s="148">
        <f t="shared" si="44"/>
        <v>0.9545105488660854</v>
      </c>
      <c r="H659" s="250"/>
    </row>
    <row r="660" spans="1:8" ht="12.75" customHeight="1">
      <c r="A660" s="16">
        <v>7</v>
      </c>
      <c r="B660" s="291" t="str">
        <f t="shared" si="45"/>
        <v>Bhilwara</v>
      </c>
      <c r="C660" s="300">
        <f t="shared" si="45"/>
        <v>2807.7028210999997</v>
      </c>
      <c r="D660" s="300">
        <f t="shared" si="46"/>
        <v>-778.8216237331714</v>
      </c>
      <c r="E660" s="300">
        <v>1703.8600000000001</v>
      </c>
      <c r="F660" s="142">
        <f t="shared" si="43"/>
        <v>925.0383762668288</v>
      </c>
      <c r="G660" s="148">
        <f t="shared" si="44"/>
        <v>0.32946448937370726</v>
      </c>
      <c r="H660" s="250"/>
    </row>
    <row r="661" spans="1:8" ht="12.75" customHeight="1">
      <c r="A661" s="16">
        <v>8</v>
      </c>
      <c r="B661" s="291" t="str">
        <f t="shared" si="45"/>
        <v>Bikaner</v>
      </c>
      <c r="C661" s="300">
        <f t="shared" si="45"/>
        <v>1905.1749181</v>
      </c>
      <c r="D661" s="300">
        <f t="shared" si="46"/>
        <v>-433.13867315252895</v>
      </c>
      <c r="E661" s="300">
        <v>1801.1100000000001</v>
      </c>
      <c r="F661" s="142">
        <f t="shared" si="43"/>
        <v>1367.9713268474711</v>
      </c>
      <c r="G661" s="148">
        <f t="shared" si="44"/>
        <v>0.7180292548737345</v>
      </c>
      <c r="H661" s="250"/>
    </row>
    <row r="662" spans="1:8" ht="12.75" customHeight="1">
      <c r="A662" s="16">
        <v>9</v>
      </c>
      <c r="B662" s="291" t="str">
        <f t="shared" si="45"/>
        <v>Bundi</v>
      </c>
      <c r="C662" s="300">
        <f t="shared" si="45"/>
        <v>1222.9106821</v>
      </c>
      <c r="D662" s="300">
        <f t="shared" si="46"/>
        <v>-62.49857841543127</v>
      </c>
      <c r="E662" s="300">
        <v>921.2999999999998</v>
      </c>
      <c r="F662" s="142">
        <f t="shared" si="43"/>
        <v>858.8014215845685</v>
      </c>
      <c r="G662" s="148">
        <f t="shared" si="44"/>
        <v>0.7022601357196604</v>
      </c>
      <c r="H662" s="250"/>
    </row>
    <row r="663" spans="1:8" ht="12.75" customHeight="1">
      <c r="A663" s="16">
        <v>10</v>
      </c>
      <c r="B663" s="291" t="str">
        <f t="shared" si="45"/>
        <v>Chittorgarh</v>
      </c>
      <c r="C663" s="300">
        <f t="shared" si="45"/>
        <v>1487.7679376</v>
      </c>
      <c r="D663" s="300">
        <f t="shared" si="46"/>
        <v>-93.89487985145033</v>
      </c>
      <c r="E663" s="300">
        <v>829.9599999999999</v>
      </c>
      <c r="F663" s="142">
        <f t="shared" si="43"/>
        <v>736.0651201485496</v>
      </c>
      <c r="G663" s="148">
        <f t="shared" si="44"/>
        <v>0.4947445777974867</v>
      </c>
      <c r="H663" s="250"/>
    </row>
    <row r="664" spans="1:8" ht="12.75" customHeight="1">
      <c r="A664" s="16">
        <v>11</v>
      </c>
      <c r="B664" s="291" t="str">
        <f t="shared" si="45"/>
        <v>Churu</v>
      </c>
      <c r="C664" s="300">
        <f t="shared" si="45"/>
        <v>1825.8585823</v>
      </c>
      <c r="D664" s="300">
        <f t="shared" si="46"/>
        <v>-158.14062868591816</v>
      </c>
      <c r="E664" s="300">
        <v>2120.45999999999</v>
      </c>
      <c r="F664" s="142">
        <f t="shared" si="43"/>
        <v>1962.3193713140718</v>
      </c>
      <c r="G664" s="148">
        <f t="shared" si="44"/>
        <v>1.074737874190768</v>
      </c>
      <c r="H664" s="250"/>
    </row>
    <row r="665" spans="1:8" ht="12.75" customHeight="1">
      <c r="A665" s="16">
        <v>12</v>
      </c>
      <c r="B665" s="291" t="str">
        <f t="shared" si="45"/>
        <v>Dausa</v>
      </c>
      <c r="C665" s="300">
        <f t="shared" si="45"/>
        <v>1521.6175209000003</v>
      </c>
      <c r="D665" s="300">
        <f t="shared" si="46"/>
        <v>-86.74080628998937</v>
      </c>
      <c r="E665" s="300">
        <v>1096.9899999999998</v>
      </c>
      <c r="F665" s="142">
        <f t="shared" si="43"/>
        <v>1010.2491937100104</v>
      </c>
      <c r="G665" s="148">
        <f t="shared" si="44"/>
        <v>0.6639310995265566</v>
      </c>
      <c r="H665" s="250"/>
    </row>
    <row r="666" spans="1:8" ht="12.75" customHeight="1">
      <c r="A666" s="16">
        <v>13</v>
      </c>
      <c r="B666" s="291" t="str">
        <f t="shared" si="45"/>
        <v>Dholpur</v>
      </c>
      <c r="C666" s="300">
        <f t="shared" si="45"/>
        <v>1100.5496137</v>
      </c>
      <c r="D666" s="300">
        <f t="shared" si="46"/>
        <v>134.5701406454184</v>
      </c>
      <c r="E666" s="300">
        <v>1408.56</v>
      </c>
      <c r="F666" s="142">
        <f t="shared" si="43"/>
        <v>1543.1301406454184</v>
      </c>
      <c r="G666" s="148">
        <f t="shared" si="44"/>
        <v>1.4021450023116013</v>
      </c>
      <c r="H666" s="250"/>
    </row>
    <row r="667" spans="1:8" ht="12.75" customHeight="1">
      <c r="A667" s="16">
        <v>14</v>
      </c>
      <c r="B667" s="291" t="str">
        <f t="shared" si="45"/>
        <v>Dungarpur</v>
      </c>
      <c r="C667" s="300">
        <f t="shared" si="45"/>
        <v>2232.1623214</v>
      </c>
      <c r="D667" s="300">
        <f t="shared" si="46"/>
        <v>-87.69945093675967</v>
      </c>
      <c r="E667" s="300">
        <v>1341.27</v>
      </c>
      <c r="F667" s="142">
        <f t="shared" si="43"/>
        <v>1253.5705490632404</v>
      </c>
      <c r="G667" s="148">
        <f t="shared" si="44"/>
        <v>0.5615947088816586</v>
      </c>
      <c r="H667" s="250"/>
    </row>
    <row r="668" spans="1:8" ht="12.75" customHeight="1">
      <c r="A668" s="16">
        <v>15</v>
      </c>
      <c r="B668" s="291" t="str">
        <f t="shared" si="45"/>
        <v>Ganganagar</v>
      </c>
      <c r="C668" s="300">
        <f t="shared" si="45"/>
        <v>1265.8928911000003</v>
      </c>
      <c r="D668" s="300">
        <f t="shared" si="46"/>
        <v>142.83447997665854</v>
      </c>
      <c r="E668" s="300">
        <v>1192.9</v>
      </c>
      <c r="F668" s="142">
        <f t="shared" si="43"/>
        <v>1335.7344799766586</v>
      </c>
      <c r="G668" s="148">
        <f t="shared" si="44"/>
        <v>1.0551717995793224</v>
      </c>
      <c r="H668" s="250"/>
    </row>
    <row r="669" spans="1:8" ht="12.75" customHeight="1">
      <c r="A669" s="16">
        <v>16</v>
      </c>
      <c r="B669" s="291" t="str">
        <f t="shared" si="45"/>
        <v>Hanumangarh</v>
      </c>
      <c r="C669" s="300">
        <f t="shared" si="45"/>
        <v>1510.7290517000001</v>
      </c>
      <c r="D669" s="300">
        <f t="shared" si="46"/>
        <v>-244.35050030789643</v>
      </c>
      <c r="E669" s="300">
        <v>1139.5</v>
      </c>
      <c r="F669" s="142">
        <f t="shared" si="43"/>
        <v>895.1494996921035</v>
      </c>
      <c r="G669" s="148">
        <f t="shared" si="44"/>
        <v>0.5925281563128779</v>
      </c>
      <c r="H669" s="250"/>
    </row>
    <row r="670" spans="1:8" ht="12.75" customHeight="1">
      <c r="A670" s="16">
        <v>17</v>
      </c>
      <c r="B670" s="291" t="str">
        <f t="shared" si="45"/>
        <v>Jaipur</v>
      </c>
      <c r="C670" s="300">
        <f t="shared" si="45"/>
        <v>2974.0028664</v>
      </c>
      <c r="D670" s="300">
        <f t="shared" si="46"/>
        <v>224.9518472220331</v>
      </c>
      <c r="E670" s="300">
        <v>2344.21</v>
      </c>
      <c r="F670" s="142">
        <f t="shared" si="43"/>
        <v>2569.161847222033</v>
      </c>
      <c r="G670" s="148">
        <f t="shared" si="44"/>
        <v>0.8638733594537442</v>
      </c>
      <c r="H670" s="250"/>
    </row>
    <row r="671" spans="1:8" ht="12.75" customHeight="1">
      <c r="A671" s="16">
        <v>18</v>
      </c>
      <c r="B671" s="291" t="str">
        <f t="shared" si="45"/>
        <v>Jaiselmer</v>
      </c>
      <c r="C671" s="300">
        <f t="shared" si="45"/>
        <v>1262.6306945000001</v>
      </c>
      <c r="D671" s="300">
        <f t="shared" si="46"/>
        <v>540.7508462553105</v>
      </c>
      <c r="E671" s="300">
        <v>977.96</v>
      </c>
      <c r="F671" s="142">
        <f t="shared" si="43"/>
        <v>1518.7108462553106</v>
      </c>
      <c r="G671" s="148">
        <f t="shared" si="44"/>
        <v>1.2028147683014452</v>
      </c>
      <c r="H671" s="250"/>
    </row>
    <row r="672" spans="1:8" ht="12.75" customHeight="1">
      <c r="A672" s="16">
        <v>19</v>
      </c>
      <c r="B672" s="291" t="str">
        <f t="shared" si="45"/>
        <v>Jalore</v>
      </c>
      <c r="C672" s="300">
        <f t="shared" si="45"/>
        <v>2143.5591035</v>
      </c>
      <c r="D672" s="300">
        <f t="shared" si="46"/>
        <v>78.12796618496543</v>
      </c>
      <c r="E672" s="300">
        <v>1498</v>
      </c>
      <c r="F672" s="142">
        <f t="shared" si="43"/>
        <v>1576.1279661849653</v>
      </c>
      <c r="G672" s="148">
        <f t="shared" si="44"/>
        <v>0.7352855181886359</v>
      </c>
      <c r="H672" s="250"/>
    </row>
    <row r="673" spans="1:8" ht="12.75" customHeight="1">
      <c r="A673" s="16">
        <v>20</v>
      </c>
      <c r="B673" s="291" t="str">
        <f t="shared" si="45"/>
        <v>Jhalawar</v>
      </c>
      <c r="C673" s="300">
        <f t="shared" si="45"/>
        <v>1497.7179652999998</v>
      </c>
      <c r="D673" s="300">
        <f t="shared" si="46"/>
        <v>246.20366257949613</v>
      </c>
      <c r="E673" s="300">
        <v>2040.66</v>
      </c>
      <c r="F673" s="142">
        <f t="shared" si="43"/>
        <v>2286.863662579496</v>
      </c>
      <c r="G673" s="148">
        <f t="shared" si="44"/>
        <v>1.5268987323133476</v>
      </c>
      <c r="H673" s="250"/>
    </row>
    <row r="674" spans="1:8" ht="12.75" customHeight="1">
      <c r="A674" s="16">
        <v>21</v>
      </c>
      <c r="B674" s="291" t="str">
        <f t="shared" si="45"/>
        <v>Jhunjhunu</v>
      </c>
      <c r="C674" s="300">
        <f t="shared" si="45"/>
        <v>1088.5544708</v>
      </c>
      <c r="D674" s="300">
        <f t="shared" si="46"/>
        <v>406.9315127724531</v>
      </c>
      <c r="E674" s="300">
        <v>520.76</v>
      </c>
      <c r="F674" s="142">
        <f t="shared" si="43"/>
        <v>927.691512772453</v>
      </c>
      <c r="G674" s="148">
        <f t="shared" si="44"/>
        <v>0.8522233270427656</v>
      </c>
      <c r="H674" s="250"/>
    </row>
    <row r="675" spans="1:8" ht="12.75" customHeight="1">
      <c r="A675" s="16">
        <v>22</v>
      </c>
      <c r="B675" s="291" t="str">
        <f t="shared" si="45"/>
        <v>Jodhpur</v>
      </c>
      <c r="C675" s="300">
        <f t="shared" si="45"/>
        <v>2847.5934948000004</v>
      </c>
      <c r="D675" s="300">
        <f t="shared" si="46"/>
        <v>-483.7661630262754</v>
      </c>
      <c r="E675" s="300">
        <v>2234.81</v>
      </c>
      <c r="F675" s="142">
        <f t="shared" si="43"/>
        <v>1751.0438369737244</v>
      </c>
      <c r="G675" s="148">
        <f t="shared" si="44"/>
        <v>0.6149205777339045</v>
      </c>
      <c r="H675" s="250"/>
    </row>
    <row r="676" spans="1:8" ht="12.75" customHeight="1">
      <c r="A676" s="16">
        <v>23</v>
      </c>
      <c r="B676" s="291" t="str">
        <f t="shared" si="45"/>
        <v>Karauli</v>
      </c>
      <c r="C676" s="300">
        <f t="shared" si="45"/>
        <v>1114.1774575000002</v>
      </c>
      <c r="D676" s="300">
        <f t="shared" si="46"/>
        <v>-12.49359723895327</v>
      </c>
      <c r="E676" s="300">
        <v>770.77</v>
      </c>
      <c r="F676" s="142">
        <f t="shared" si="43"/>
        <v>758.2764027610467</v>
      </c>
      <c r="G676" s="148">
        <f t="shared" si="44"/>
        <v>0.6805705838479923</v>
      </c>
      <c r="H676" s="250"/>
    </row>
    <row r="677" spans="1:8" ht="12.75" customHeight="1">
      <c r="A677" s="16">
        <v>24</v>
      </c>
      <c r="B677" s="291" t="str">
        <f t="shared" si="45"/>
        <v>Kota</v>
      </c>
      <c r="C677" s="300">
        <f t="shared" si="45"/>
        <v>998.9544373000001</v>
      </c>
      <c r="D677" s="300">
        <f t="shared" si="46"/>
        <v>333.0414236352615</v>
      </c>
      <c r="E677" s="300">
        <v>730.5899999999999</v>
      </c>
      <c r="F677" s="142">
        <f t="shared" si="43"/>
        <v>1063.6314236352614</v>
      </c>
      <c r="G677" s="148">
        <f t="shared" si="44"/>
        <v>1.0647446809586951</v>
      </c>
      <c r="H677" s="250"/>
    </row>
    <row r="678" spans="1:8" ht="12.75" customHeight="1">
      <c r="A678" s="16">
        <v>25</v>
      </c>
      <c r="B678" s="291" t="str">
        <f t="shared" si="45"/>
        <v>Nagaur</v>
      </c>
      <c r="C678" s="300">
        <f t="shared" si="45"/>
        <v>2642.9368545000007</v>
      </c>
      <c r="D678" s="300">
        <f t="shared" si="46"/>
        <v>-450.771995343616</v>
      </c>
      <c r="E678" s="300">
        <v>2784.5199999999977</v>
      </c>
      <c r="F678" s="142">
        <f t="shared" si="43"/>
        <v>2333.7480046563815</v>
      </c>
      <c r="G678" s="148">
        <f t="shared" si="44"/>
        <v>0.8830131528427634</v>
      </c>
      <c r="H678" s="250"/>
    </row>
    <row r="679" spans="1:8" ht="12.75" customHeight="1">
      <c r="A679" s="16">
        <v>26</v>
      </c>
      <c r="B679" s="291" t="str">
        <f t="shared" si="45"/>
        <v>Pali</v>
      </c>
      <c r="C679" s="300">
        <f t="shared" si="45"/>
        <v>1940.4027301</v>
      </c>
      <c r="D679" s="300">
        <f t="shared" si="46"/>
        <v>-405.5624369347753</v>
      </c>
      <c r="E679" s="300">
        <v>1722.25</v>
      </c>
      <c r="F679" s="142">
        <f t="shared" si="43"/>
        <v>1316.6875630652248</v>
      </c>
      <c r="G679" s="148">
        <f t="shared" si="44"/>
        <v>0.6785640643771762</v>
      </c>
      <c r="H679" s="250"/>
    </row>
    <row r="680" spans="1:8" ht="12.75" customHeight="1">
      <c r="A680" s="16">
        <v>27</v>
      </c>
      <c r="B680" s="291" t="str">
        <f t="shared" si="45"/>
        <v>Partapgarh</v>
      </c>
      <c r="C680" s="300">
        <f t="shared" si="45"/>
        <v>1330.086558</v>
      </c>
      <c r="D680" s="300">
        <f t="shared" si="46"/>
        <v>-100.67283954732125</v>
      </c>
      <c r="E680" s="300">
        <v>1362.8</v>
      </c>
      <c r="F680" s="142">
        <f t="shared" si="43"/>
        <v>1262.1271604526787</v>
      </c>
      <c r="G680" s="148">
        <f t="shared" si="44"/>
        <v>0.9489060338678189</v>
      </c>
      <c r="H680" s="250"/>
    </row>
    <row r="681" spans="1:8" ht="12.75" customHeight="1">
      <c r="A681" s="16">
        <v>28</v>
      </c>
      <c r="B681" s="291" t="str">
        <f t="shared" si="45"/>
        <v>Rajsamand</v>
      </c>
      <c r="C681" s="300">
        <f t="shared" si="45"/>
        <v>1404.8820744</v>
      </c>
      <c r="D681" s="300">
        <f t="shared" si="46"/>
        <v>57.495977732747576</v>
      </c>
      <c r="E681" s="300">
        <v>1459.5700000000002</v>
      </c>
      <c r="F681" s="142">
        <f t="shared" si="43"/>
        <v>1517.0659777327478</v>
      </c>
      <c r="G681" s="148">
        <f t="shared" si="44"/>
        <v>1.0798528968210086</v>
      </c>
      <c r="H681" s="250"/>
    </row>
    <row r="682" spans="1:8" ht="12.75" customHeight="1">
      <c r="A682" s="16">
        <v>29</v>
      </c>
      <c r="B682" s="291" t="str">
        <f t="shared" si="45"/>
        <v>S.Madhopur</v>
      </c>
      <c r="C682" s="300">
        <f t="shared" si="45"/>
        <v>1125.6090899</v>
      </c>
      <c r="D682" s="300">
        <f t="shared" si="46"/>
        <v>297.925082503917</v>
      </c>
      <c r="E682" s="300">
        <v>1227.62</v>
      </c>
      <c r="F682" s="142">
        <f t="shared" si="43"/>
        <v>1525.545082503917</v>
      </c>
      <c r="G682" s="148">
        <f t="shared" si="44"/>
        <v>1.3553062925597443</v>
      </c>
      <c r="H682" s="250"/>
    </row>
    <row r="683" spans="1:8" ht="12.75" customHeight="1">
      <c r="A683" s="16">
        <v>30</v>
      </c>
      <c r="B683" s="291" t="str">
        <f t="shared" si="45"/>
        <v>Sikar</v>
      </c>
      <c r="C683" s="300">
        <f t="shared" si="45"/>
        <v>1582.8397854</v>
      </c>
      <c r="D683" s="300">
        <f t="shared" si="46"/>
        <v>380.97310354411695</v>
      </c>
      <c r="E683" s="300">
        <v>925.49</v>
      </c>
      <c r="F683" s="142">
        <f t="shared" si="43"/>
        <v>1306.463103544117</v>
      </c>
      <c r="G683" s="148">
        <f t="shared" si="44"/>
        <v>0.8253918783156947</v>
      </c>
      <c r="H683" s="250"/>
    </row>
    <row r="684" spans="1:8" ht="12.75" customHeight="1">
      <c r="A684" s="16">
        <v>31</v>
      </c>
      <c r="B684" s="291" t="str">
        <f t="shared" si="45"/>
        <v>Sirohi</v>
      </c>
      <c r="C684" s="300">
        <f t="shared" si="45"/>
        <v>986.280379</v>
      </c>
      <c r="D684" s="300">
        <f t="shared" si="46"/>
        <v>319.3777425064628</v>
      </c>
      <c r="E684" s="300">
        <v>746.3800000000001</v>
      </c>
      <c r="F684" s="142">
        <f t="shared" si="43"/>
        <v>1065.7577425064628</v>
      </c>
      <c r="G684" s="148">
        <f t="shared" si="44"/>
        <v>1.0805829307757757</v>
      </c>
      <c r="H684" s="250"/>
    </row>
    <row r="685" spans="1:8" ht="12.75" customHeight="1">
      <c r="A685" s="16">
        <v>32</v>
      </c>
      <c r="B685" s="291" t="str">
        <f t="shared" si="45"/>
        <v>Tonk</v>
      </c>
      <c r="C685" s="300">
        <f t="shared" si="45"/>
        <v>1204.7555551</v>
      </c>
      <c r="D685" s="300">
        <f t="shared" si="46"/>
        <v>46.59902446272723</v>
      </c>
      <c r="E685" s="300">
        <v>798.6400000000001</v>
      </c>
      <c r="F685" s="142">
        <f t="shared" si="43"/>
        <v>845.2390244627273</v>
      </c>
      <c r="G685" s="148">
        <f t="shared" si="44"/>
        <v>0.7015854966467191</v>
      </c>
      <c r="H685" s="250"/>
    </row>
    <row r="686" spans="1:8" ht="12.75" customHeight="1">
      <c r="A686" s="16">
        <v>33</v>
      </c>
      <c r="B686" s="291" t="str">
        <f t="shared" si="45"/>
        <v>Udaipur</v>
      </c>
      <c r="C686" s="300">
        <f t="shared" si="45"/>
        <v>3025.0630689</v>
      </c>
      <c r="D686" s="300">
        <f t="shared" si="46"/>
        <v>-289.7059192289473</v>
      </c>
      <c r="E686" s="300">
        <v>3927.45</v>
      </c>
      <c r="F686" s="142">
        <f t="shared" si="43"/>
        <v>3637.7440807710527</v>
      </c>
      <c r="G686" s="148">
        <f t="shared" si="44"/>
        <v>1.202534954781568</v>
      </c>
      <c r="H686" s="250"/>
    </row>
    <row r="687" spans="1:8" ht="12.75" customHeight="1">
      <c r="A687" s="31"/>
      <c r="B687" s="1" t="s">
        <v>27</v>
      </c>
      <c r="C687" s="147">
        <f>SUM(C654:C686)</f>
        <v>61919.787902220014</v>
      </c>
      <c r="D687" s="147">
        <f>SUM(D654:D686)</f>
        <v>-3267.6271136000014</v>
      </c>
      <c r="E687" s="147">
        <f>SUM(E654:E686)</f>
        <v>57735.55999999998</v>
      </c>
      <c r="F687" s="141">
        <f t="shared" si="43"/>
        <v>54467.93288639998</v>
      </c>
      <c r="G687" s="26">
        <f t="shared" si="44"/>
        <v>0.8796530920359813</v>
      </c>
      <c r="H687" s="251"/>
    </row>
    <row r="688" spans="1:8" ht="14.25" customHeight="1">
      <c r="A688" s="86"/>
      <c r="B688" s="67"/>
      <c r="C688" s="294"/>
      <c r="D688" s="294"/>
      <c r="E688" s="295"/>
      <c r="F688" s="68"/>
      <c r="G688" s="69"/>
      <c r="H688" s="69"/>
    </row>
    <row r="689" spans="1:8" ht="14.25">
      <c r="A689" s="43" t="s">
        <v>58</v>
      </c>
      <c r="B689" s="44"/>
      <c r="C689" s="54"/>
      <c r="D689" s="44"/>
      <c r="E689" s="55" t="s">
        <v>121</v>
      </c>
      <c r="F689" s="44"/>
      <c r="G689" s="44"/>
      <c r="H689" s="44"/>
    </row>
    <row r="690" spans="1:8" ht="1.5" customHeight="1">
      <c r="A690" s="44"/>
      <c r="B690" s="44"/>
      <c r="C690" s="54"/>
      <c r="D690" s="44"/>
      <c r="E690" s="44"/>
      <c r="F690" s="44"/>
      <c r="G690" s="44"/>
      <c r="H690" s="44"/>
    </row>
    <row r="691" spans="1:5" ht="14.25">
      <c r="A691" s="115" t="s">
        <v>39</v>
      </c>
      <c r="B691" s="115" t="s">
        <v>135</v>
      </c>
      <c r="C691" s="115" t="s">
        <v>136</v>
      </c>
      <c r="D691" s="115" t="s">
        <v>48</v>
      </c>
      <c r="E691" s="115" t="s">
        <v>49</v>
      </c>
    </row>
    <row r="692" spans="1:5" ht="17.25" customHeight="1">
      <c r="A692" s="49">
        <f>C687</f>
        <v>61919.787902220014</v>
      </c>
      <c r="B692" s="49">
        <f>F687</f>
        <v>54467.93288639998</v>
      </c>
      <c r="C692" s="32">
        <f>B692/A692</f>
        <v>0.8796530920359813</v>
      </c>
      <c r="D692" s="49">
        <f>D731</f>
        <v>54725.5593477</v>
      </c>
      <c r="E692" s="87">
        <f>D692/A692</f>
        <v>0.883813740352588</v>
      </c>
    </row>
    <row r="693" spans="1:5" ht="17.25" customHeight="1">
      <c r="A693" s="60"/>
      <c r="B693" s="60"/>
      <c r="C693" s="39"/>
      <c r="D693" s="60"/>
      <c r="E693" s="88"/>
    </row>
    <row r="694" ht="17.25" customHeight="1">
      <c r="A694" s="7" t="s">
        <v>232</v>
      </c>
    </row>
    <row r="695" spans="1:8" ht="15" customHeight="1">
      <c r="A695" s="44"/>
      <c r="B695" s="44"/>
      <c r="C695" s="44"/>
      <c r="D695" s="44"/>
      <c r="E695" s="55" t="s">
        <v>121</v>
      </c>
      <c r="F695" s="44"/>
      <c r="G695" s="44"/>
      <c r="H695" s="44"/>
    </row>
    <row r="696" spans="1:5" ht="42.75">
      <c r="A696" s="57" t="s">
        <v>37</v>
      </c>
      <c r="B696" s="57" t="s">
        <v>38</v>
      </c>
      <c r="C696" s="57" t="s">
        <v>144</v>
      </c>
      <c r="D696" s="57" t="s">
        <v>59</v>
      </c>
      <c r="E696" s="57" t="s">
        <v>60</v>
      </c>
    </row>
    <row r="697" spans="1:8" ht="15.75" customHeight="1">
      <c r="A697" s="81">
        <v>1</v>
      </c>
      <c r="B697" s="81">
        <v>2</v>
      </c>
      <c r="C697" s="81">
        <v>3</v>
      </c>
      <c r="D697" s="81">
        <v>4</v>
      </c>
      <c r="E697" s="81">
        <v>5</v>
      </c>
      <c r="F697" s="109"/>
      <c r="G697" s="44"/>
      <c r="H697" s="44"/>
    </row>
    <row r="698" spans="1:8" ht="12.75" customHeight="1">
      <c r="A698" s="16">
        <v>1</v>
      </c>
      <c r="B698" s="291" t="str">
        <f>B654</f>
        <v>Ajmer</v>
      </c>
      <c r="C698" s="300">
        <f>C654</f>
        <v>2000.8392923000001</v>
      </c>
      <c r="D698" s="300">
        <v>1963.087092</v>
      </c>
      <c r="E698" s="150">
        <f aca="true" t="shared" si="47" ref="E698:E731">D698/C698</f>
        <v>0.9811318178100135</v>
      </c>
      <c r="F698" s="136"/>
      <c r="G698" s="29"/>
      <c r="H698" s="29"/>
    </row>
    <row r="699" spans="1:8" ht="12.75" customHeight="1">
      <c r="A699" s="16">
        <v>2</v>
      </c>
      <c r="B699" s="291" t="str">
        <f aca="true" t="shared" si="48" ref="B699:C730">B655</f>
        <v>Alwar</v>
      </c>
      <c r="C699" s="300">
        <f t="shared" si="48"/>
        <v>2706.5002264000004</v>
      </c>
      <c r="D699" s="300">
        <v>2314.8068736</v>
      </c>
      <c r="E699" s="150">
        <f t="shared" si="47"/>
        <v>0.8552768076723926</v>
      </c>
      <c r="F699" s="136"/>
      <c r="G699" s="29"/>
      <c r="H699" s="29"/>
    </row>
    <row r="700" spans="1:8" ht="12.75" customHeight="1">
      <c r="A700" s="16">
        <v>3</v>
      </c>
      <c r="B700" s="291" t="str">
        <f t="shared" si="48"/>
        <v>Banswara</v>
      </c>
      <c r="C700" s="300">
        <f t="shared" si="48"/>
        <v>2948.4657017199997</v>
      </c>
      <c r="D700" s="300">
        <v>1844.6994588000002</v>
      </c>
      <c r="E700" s="150">
        <f t="shared" si="47"/>
        <v>0.6256472502711791</v>
      </c>
      <c r="F700" s="136"/>
      <c r="G700" s="29"/>
      <c r="H700" s="29"/>
    </row>
    <row r="701" spans="1:8" ht="12.75" customHeight="1">
      <c r="A701" s="16">
        <v>4</v>
      </c>
      <c r="B701" s="291" t="str">
        <f t="shared" si="48"/>
        <v>Baran</v>
      </c>
      <c r="C701" s="300">
        <f t="shared" si="48"/>
        <v>1407.3502201000001</v>
      </c>
      <c r="D701" s="300">
        <v>1414.083</v>
      </c>
      <c r="E701" s="150">
        <f t="shared" si="47"/>
        <v>1.0047840116865308</v>
      </c>
      <c r="F701" s="136"/>
      <c r="G701" s="29"/>
      <c r="H701" s="29"/>
    </row>
    <row r="702" spans="1:8" ht="12.75" customHeight="1">
      <c r="A702" s="16">
        <v>5</v>
      </c>
      <c r="B702" s="291" t="str">
        <f t="shared" si="48"/>
        <v>Barmer</v>
      </c>
      <c r="C702" s="300">
        <f t="shared" si="48"/>
        <v>4966.4002996</v>
      </c>
      <c r="D702" s="300">
        <v>4413.3648301</v>
      </c>
      <c r="E702" s="150">
        <f t="shared" si="47"/>
        <v>0.8886446045147545</v>
      </c>
      <c r="F702" s="136"/>
      <c r="G702" s="29"/>
      <c r="H702" s="29"/>
    </row>
    <row r="703" spans="1:8" ht="12.75" customHeight="1">
      <c r="A703" s="16">
        <v>6</v>
      </c>
      <c r="B703" s="291" t="str">
        <f t="shared" si="48"/>
        <v>Bharatpur</v>
      </c>
      <c r="C703" s="300">
        <f t="shared" si="48"/>
        <v>1839.8192367000001</v>
      </c>
      <c r="D703" s="300">
        <v>1721.1237813</v>
      </c>
      <c r="E703" s="150">
        <f t="shared" si="47"/>
        <v>0.935485262338653</v>
      </c>
      <c r="F703" s="136"/>
      <c r="G703" s="29"/>
      <c r="H703" s="29"/>
    </row>
    <row r="704" spans="1:8" ht="12.75" customHeight="1">
      <c r="A704" s="16">
        <v>7</v>
      </c>
      <c r="B704" s="291" t="str">
        <f t="shared" si="48"/>
        <v>Bhilwara</v>
      </c>
      <c r="C704" s="300">
        <f t="shared" si="48"/>
        <v>2807.7028210999997</v>
      </c>
      <c r="D704" s="300">
        <v>2626.3782831</v>
      </c>
      <c r="E704" s="150">
        <f t="shared" si="47"/>
        <v>0.9354188995226493</v>
      </c>
      <c r="F704" s="136"/>
      <c r="G704" s="29"/>
      <c r="H704" s="29"/>
    </row>
    <row r="705" spans="1:8" ht="12.75" customHeight="1">
      <c r="A705" s="16">
        <v>8</v>
      </c>
      <c r="B705" s="291" t="str">
        <f t="shared" si="48"/>
        <v>Bikaner</v>
      </c>
      <c r="C705" s="300">
        <f t="shared" si="48"/>
        <v>1905.1749181</v>
      </c>
      <c r="D705" s="300">
        <v>1529.0048739</v>
      </c>
      <c r="E705" s="150">
        <f t="shared" si="47"/>
        <v>0.8025535395064153</v>
      </c>
      <c r="F705" s="136"/>
      <c r="G705" s="29"/>
      <c r="H705" s="29"/>
    </row>
    <row r="706" spans="1:8" ht="12.75" customHeight="1">
      <c r="A706" s="16">
        <v>9</v>
      </c>
      <c r="B706" s="291" t="str">
        <f t="shared" si="48"/>
        <v>Bundi</v>
      </c>
      <c r="C706" s="300">
        <f t="shared" si="48"/>
        <v>1222.9106821</v>
      </c>
      <c r="D706" s="300">
        <v>1080.6733266</v>
      </c>
      <c r="E706" s="150">
        <f t="shared" si="47"/>
        <v>0.8836894978660683</v>
      </c>
      <c r="F706" s="136"/>
      <c r="G706" s="29"/>
      <c r="H706" s="29"/>
    </row>
    <row r="707" spans="1:8" ht="12.75" customHeight="1">
      <c r="A707" s="16">
        <v>10</v>
      </c>
      <c r="B707" s="291" t="str">
        <f t="shared" si="48"/>
        <v>Chittorgarh</v>
      </c>
      <c r="C707" s="300">
        <f t="shared" si="48"/>
        <v>1487.7679376</v>
      </c>
      <c r="D707" s="300">
        <v>1271.949591</v>
      </c>
      <c r="E707" s="150">
        <f t="shared" si="47"/>
        <v>0.8549381653242586</v>
      </c>
      <c r="F707" s="136"/>
      <c r="G707" s="29"/>
      <c r="H707" s="29"/>
    </row>
    <row r="708" spans="1:8" ht="12.75" customHeight="1">
      <c r="A708" s="16">
        <v>11</v>
      </c>
      <c r="B708" s="291" t="str">
        <f t="shared" si="48"/>
        <v>Churu</v>
      </c>
      <c r="C708" s="300">
        <f t="shared" si="48"/>
        <v>1825.8585823</v>
      </c>
      <c r="D708" s="300">
        <v>1665.3399969000002</v>
      </c>
      <c r="E708" s="150">
        <f t="shared" si="47"/>
        <v>0.9120859704272399</v>
      </c>
      <c r="F708" s="136"/>
      <c r="G708" s="29"/>
      <c r="H708" s="29"/>
    </row>
    <row r="709" spans="1:8" ht="12.75" customHeight="1">
      <c r="A709" s="16">
        <v>12</v>
      </c>
      <c r="B709" s="291" t="str">
        <f t="shared" si="48"/>
        <v>Dausa</v>
      </c>
      <c r="C709" s="300">
        <f t="shared" si="48"/>
        <v>1521.6175209000003</v>
      </c>
      <c r="D709" s="300">
        <v>1121.4587697000002</v>
      </c>
      <c r="E709" s="150">
        <f t="shared" si="47"/>
        <v>0.7370175187235516</v>
      </c>
      <c r="F709" s="136"/>
      <c r="G709" s="29"/>
      <c r="H709" s="29"/>
    </row>
    <row r="710" spans="1:8" ht="12.75" customHeight="1">
      <c r="A710" s="16">
        <v>13</v>
      </c>
      <c r="B710" s="291" t="str">
        <f t="shared" si="48"/>
        <v>Dholpur</v>
      </c>
      <c r="C710" s="300">
        <f t="shared" si="48"/>
        <v>1100.5496137</v>
      </c>
      <c r="D710" s="300">
        <v>1113.0126186</v>
      </c>
      <c r="E710" s="150">
        <f t="shared" si="47"/>
        <v>1.0113243462583208</v>
      </c>
      <c r="F710" s="136"/>
      <c r="G710" s="29"/>
      <c r="H710" s="29"/>
    </row>
    <row r="711" spans="1:8" ht="12.75" customHeight="1">
      <c r="A711" s="16">
        <v>14</v>
      </c>
      <c r="B711" s="291" t="str">
        <f t="shared" si="48"/>
        <v>Dungarpur</v>
      </c>
      <c r="C711" s="300">
        <f t="shared" si="48"/>
        <v>2232.1623214</v>
      </c>
      <c r="D711" s="300">
        <v>1557.3952641</v>
      </c>
      <c r="E711" s="150">
        <f t="shared" si="47"/>
        <v>0.6977069943207401</v>
      </c>
      <c r="F711" s="136"/>
      <c r="G711" s="29"/>
      <c r="H711" s="29"/>
    </row>
    <row r="712" spans="1:8" ht="12.75" customHeight="1">
      <c r="A712" s="16">
        <v>15</v>
      </c>
      <c r="B712" s="291" t="str">
        <f t="shared" si="48"/>
        <v>Ganganagar</v>
      </c>
      <c r="C712" s="300">
        <f t="shared" si="48"/>
        <v>1265.8928911000003</v>
      </c>
      <c r="D712" s="300">
        <v>1266.1113357</v>
      </c>
      <c r="E712" s="150">
        <f t="shared" si="47"/>
        <v>1.000172561676849</v>
      </c>
      <c r="F712" s="136"/>
      <c r="G712" s="29"/>
      <c r="H712" s="29"/>
    </row>
    <row r="713" spans="1:8" ht="12.75" customHeight="1">
      <c r="A713" s="16">
        <v>16</v>
      </c>
      <c r="B713" s="291" t="str">
        <f t="shared" si="48"/>
        <v>Hanumangarh</v>
      </c>
      <c r="C713" s="300">
        <f t="shared" si="48"/>
        <v>1510.7290517000001</v>
      </c>
      <c r="D713" s="300">
        <v>962.1853886</v>
      </c>
      <c r="E713" s="150">
        <f t="shared" si="47"/>
        <v>0.6369013606491962</v>
      </c>
      <c r="F713" s="136"/>
      <c r="G713" s="29"/>
      <c r="H713" s="29"/>
    </row>
    <row r="714" spans="1:8" ht="12.75" customHeight="1">
      <c r="A714" s="16">
        <v>17</v>
      </c>
      <c r="B714" s="291" t="str">
        <f t="shared" si="48"/>
        <v>Jaipur</v>
      </c>
      <c r="C714" s="300">
        <f t="shared" si="48"/>
        <v>2974.0028664</v>
      </c>
      <c r="D714" s="300">
        <v>2622.2354382000003</v>
      </c>
      <c r="E714" s="150">
        <f t="shared" si="47"/>
        <v>0.8817192033759501</v>
      </c>
      <c r="F714" s="136"/>
      <c r="G714" s="29"/>
      <c r="H714" s="29"/>
    </row>
    <row r="715" spans="1:8" ht="12.75" customHeight="1">
      <c r="A715" s="16">
        <v>18</v>
      </c>
      <c r="B715" s="291" t="str">
        <f t="shared" si="48"/>
        <v>Jaiselmer</v>
      </c>
      <c r="C715" s="300">
        <f t="shared" si="48"/>
        <v>1262.6306945000001</v>
      </c>
      <c r="D715" s="300">
        <v>960.1488469000001</v>
      </c>
      <c r="E715" s="150">
        <f t="shared" si="47"/>
        <v>0.7604352175837271</v>
      </c>
      <c r="F715" s="136"/>
      <c r="G715" s="29"/>
      <c r="H715" s="29"/>
    </row>
    <row r="716" spans="1:8" ht="12.75" customHeight="1">
      <c r="A716" s="16">
        <v>19</v>
      </c>
      <c r="B716" s="291" t="str">
        <f t="shared" si="48"/>
        <v>Jalore</v>
      </c>
      <c r="C716" s="300">
        <f t="shared" si="48"/>
        <v>2143.5591035</v>
      </c>
      <c r="D716" s="300">
        <v>1891.1910377000002</v>
      </c>
      <c r="E716" s="150">
        <f t="shared" si="47"/>
        <v>0.8822668031929076</v>
      </c>
      <c r="F716" s="136"/>
      <c r="G716" s="29"/>
      <c r="H716" s="29"/>
    </row>
    <row r="717" spans="1:8" ht="12.75" customHeight="1">
      <c r="A717" s="16">
        <v>20</v>
      </c>
      <c r="B717" s="291" t="str">
        <f t="shared" si="48"/>
        <v>Jhalawar</v>
      </c>
      <c r="C717" s="300">
        <f t="shared" si="48"/>
        <v>1497.7179652999998</v>
      </c>
      <c r="D717" s="300">
        <v>1304.0718321000002</v>
      </c>
      <c r="E717" s="150">
        <f t="shared" si="47"/>
        <v>0.8707058754141261</v>
      </c>
      <c r="F717" s="136"/>
      <c r="G717" s="29"/>
      <c r="H717" s="29"/>
    </row>
    <row r="718" spans="1:8" ht="12.75" customHeight="1">
      <c r="A718" s="16">
        <v>21</v>
      </c>
      <c r="B718" s="291" t="str">
        <f t="shared" si="48"/>
        <v>Jhunjhunu</v>
      </c>
      <c r="C718" s="300">
        <f t="shared" si="48"/>
        <v>1088.5544708</v>
      </c>
      <c r="D718" s="300">
        <v>1038.2110662</v>
      </c>
      <c r="E718" s="150">
        <f t="shared" si="47"/>
        <v>0.9537520574758178</v>
      </c>
      <c r="F718" s="136"/>
      <c r="G718" s="29"/>
      <c r="H718" s="29"/>
    </row>
    <row r="719" spans="1:8" ht="12.75" customHeight="1">
      <c r="A719" s="16">
        <v>22</v>
      </c>
      <c r="B719" s="291" t="str">
        <f t="shared" si="48"/>
        <v>Jodhpur</v>
      </c>
      <c r="C719" s="300">
        <f t="shared" si="48"/>
        <v>2847.5934948000004</v>
      </c>
      <c r="D719" s="300">
        <v>2556.343334</v>
      </c>
      <c r="E719" s="150">
        <f t="shared" si="47"/>
        <v>0.8977205976443432</v>
      </c>
      <c r="F719" s="136"/>
      <c r="G719" s="29"/>
      <c r="H719" s="29"/>
    </row>
    <row r="720" spans="1:8" ht="12.75" customHeight="1">
      <c r="A720" s="16">
        <v>23</v>
      </c>
      <c r="B720" s="291" t="str">
        <f t="shared" si="48"/>
        <v>Karauli</v>
      </c>
      <c r="C720" s="300">
        <f t="shared" si="48"/>
        <v>1114.1774575000002</v>
      </c>
      <c r="D720" s="300">
        <v>1105.4404964999999</v>
      </c>
      <c r="E720" s="150">
        <f t="shared" si="47"/>
        <v>0.992158375722657</v>
      </c>
      <c r="F720" s="136"/>
      <c r="G720" s="29"/>
      <c r="H720" s="29"/>
    </row>
    <row r="721" spans="1:8" ht="12.75" customHeight="1">
      <c r="A721" s="16">
        <v>24</v>
      </c>
      <c r="B721" s="291" t="str">
        <f t="shared" si="48"/>
        <v>Kota</v>
      </c>
      <c r="C721" s="300">
        <f t="shared" si="48"/>
        <v>998.9544373000001</v>
      </c>
      <c r="D721" s="300">
        <v>957.6175551</v>
      </c>
      <c r="E721" s="150">
        <f t="shared" si="47"/>
        <v>0.9586198522610035</v>
      </c>
      <c r="F721" s="136"/>
      <c r="G721" s="29"/>
      <c r="H721" s="29"/>
    </row>
    <row r="722" spans="1:8" ht="12.75" customHeight="1">
      <c r="A722" s="16">
        <v>25</v>
      </c>
      <c r="B722" s="291" t="str">
        <f t="shared" si="48"/>
        <v>Nagaur</v>
      </c>
      <c r="C722" s="300">
        <f t="shared" si="48"/>
        <v>2642.9368545000007</v>
      </c>
      <c r="D722" s="300">
        <v>2539.5514762000003</v>
      </c>
      <c r="E722" s="150">
        <f t="shared" si="47"/>
        <v>0.9608823880434483</v>
      </c>
      <c r="F722" s="136"/>
      <c r="G722" s="29"/>
      <c r="H722" s="29"/>
    </row>
    <row r="723" spans="1:8" ht="12.75" customHeight="1">
      <c r="A723" s="16">
        <v>26</v>
      </c>
      <c r="B723" s="291" t="str">
        <f t="shared" si="48"/>
        <v>Pali</v>
      </c>
      <c r="C723" s="300">
        <f t="shared" si="48"/>
        <v>1940.4027301</v>
      </c>
      <c r="D723" s="300">
        <v>1829.9579559</v>
      </c>
      <c r="E723" s="150">
        <f t="shared" si="47"/>
        <v>0.9430815198892715</v>
      </c>
      <c r="F723" s="136"/>
      <c r="G723" s="29"/>
      <c r="H723" s="29"/>
    </row>
    <row r="724" spans="1:8" ht="12.75" customHeight="1">
      <c r="A724" s="16">
        <v>27</v>
      </c>
      <c r="B724" s="291" t="str">
        <f t="shared" si="48"/>
        <v>Partapgarh</v>
      </c>
      <c r="C724" s="300">
        <f t="shared" si="48"/>
        <v>1330.086558</v>
      </c>
      <c r="D724" s="300">
        <v>1299.766314</v>
      </c>
      <c r="E724" s="150">
        <f t="shared" si="47"/>
        <v>0.9772043076312331</v>
      </c>
      <c r="F724" s="136"/>
      <c r="G724" s="29"/>
      <c r="H724" s="29"/>
    </row>
    <row r="725" spans="1:8" ht="12.75" customHeight="1">
      <c r="A725" s="16">
        <v>28</v>
      </c>
      <c r="B725" s="291" t="str">
        <f t="shared" si="48"/>
        <v>Rajsamand</v>
      </c>
      <c r="C725" s="300">
        <f t="shared" si="48"/>
        <v>1404.8820744</v>
      </c>
      <c r="D725" s="300">
        <v>1308.1555908</v>
      </c>
      <c r="E725" s="150">
        <f t="shared" si="47"/>
        <v>0.9311497488916926</v>
      </c>
      <c r="F725" s="136"/>
      <c r="G725" s="29"/>
      <c r="H725" s="29"/>
    </row>
    <row r="726" spans="1:8" ht="12.75" customHeight="1">
      <c r="A726" s="16">
        <v>29</v>
      </c>
      <c r="B726" s="291" t="str">
        <f t="shared" si="48"/>
        <v>S.Madhopur</v>
      </c>
      <c r="C726" s="300">
        <f t="shared" si="48"/>
        <v>1125.6090899</v>
      </c>
      <c r="D726" s="300">
        <v>968.7495222000001</v>
      </c>
      <c r="E726" s="150">
        <f t="shared" si="47"/>
        <v>0.8606447219487757</v>
      </c>
      <c r="F726" s="136"/>
      <c r="G726" s="29"/>
      <c r="H726" s="29"/>
    </row>
    <row r="727" spans="1:8" ht="12.75" customHeight="1">
      <c r="A727" s="16">
        <v>30</v>
      </c>
      <c r="B727" s="291" t="str">
        <f t="shared" si="48"/>
        <v>Sikar</v>
      </c>
      <c r="C727" s="300">
        <f t="shared" si="48"/>
        <v>1582.8397854</v>
      </c>
      <c r="D727" s="300">
        <v>1453.5174759000001</v>
      </c>
      <c r="E727" s="150">
        <f t="shared" si="47"/>
        <v>0.9182972839747525</v>
      </c>
      <c r="F727" s="136"/>
      <c r="G727" s="29" t="s">
        <v>12</v>
      </c>
      <c r="H727" s="29"/>
    </row>
    <row r="728" spans="1:8" ht="12.75" customHeight="1">
      <c r="A728" s="16">
        <v>31</v>
      </c>
      <c r="B728" s="291" t="str">
        <f t="shared" si="48"/>
        <v>Sirohi</v>
      </c>
      <c r="C728" s="300">
        <f t="shared" si="48"/>
        <v>986.280379</v>
      </c>
      <c r="D728" s="300">
        <v>962.0264412</v>
      </c>
      <c r="E728" s="150">
        <f t="shared" si="47"/>
        <v>0.9754086785903707</v>
      </c>
      <c r="F728" s="136"/>
      <c r="G728" s="29"/>
      <c r="H728" s="29"/>
    </row>
    <row r="729" spans="1:8" ht="12.75" customHeight="1">
      <c r="A729" s="16">
        <v>32</v>
      </c>
      <c r="B729" s="291" t="str">
        <f t="shared" si="48"/>
        <v>Tonk</v>
      </c>
      <c r="C729" s="300">
        <f t="shared" si="48"/>
        <v>1204.7555551</v>
      </c>
      <c r="D729" s="300">
        <v>1130.1394698000001</v>
      </c>
      <c r="E729" s="150">
        <f t="shared" si="47"/>
        <v>0.9380653735240039</v>
      </c>
      <c r="F729" s="136"/>
      <c r="G729" s="29"/>
      <c r="H729" s="29"/>
    </row>
    <row r="730" spans="1:8" ht="12.75" customHeight="1">
      <c r="A730" s="16">
        <v>33</v>
      </c>
      <c r="B730" s="291" t="str">
        <f t="shared" si="48"/>
        <v>Udaipur</v>
      </c>
      <c r="C730" s="300">
        <f t="shared" si="48"/>
        <v>3025.0630689</v>
      </c>
      <c r="D730" s="300">
        <v>2933.7610109999996</v>
      </c>
      <c r="E730" s="150">
        <f t="shared" si="47"/>
        <v>0.969818130789187</v>
      </c>
      <c r="F730" s="136"/>
      <c r="G730" s="29"/>
      <c r="H730" s="29"/>
    </row>
    <row r="731" spans="1:8" ht="12.75" customHeight="1">
      <c r="A731" s="31"/>
      <c r="B731" s="1" t="s">
        <v>27</v>
      </c>
      <c r="C731" s="147">
        <f>SUM(C698:C730)</f>
        <v>61919.787902220014</v>
      </c>
      <c r="D731" s="147">
        <f>SUM(D698:D730)</f>
        <v>54725.5593477</v>
      </c>
      <c r="E731" s="139">
        <f t="shared" si="47"/>
        <v>0.883813740352588</v>
      </c>
      <c r="F731" s="39"/>
      <c r="G731" s="29"/>
      <c r="H731" s="29"/>
    </row>
    <row r="732" spans="1:8" ht="23.25" customHeight="1">
      <c r="A732" s="43" t="s">
        <v>212</v>
      </c>
      <c r="B732" s="44"/>
      <c r="C732" s="44"/>
      <c r="D732" s="44"/>
      <c r="E732" s="44"/>
      <c r="F732" s="44"/>
      <c r="G732" s="44"/>
      <c r="H732" s="44"/>
    </row>
    <row r="733" spans="1:8" ht="14.25">
      <c r="A733" s="43"/>
      <c r="B733" s="44"/>
      <c r="C733" s="44"/>
      <c r="D733" s="44"/>
      <c r="E733" s="44"/>
      <c r="F733" s="44"/>
      <c r="G733" s="44"/>
      <c r="H733" s="44"/>
    </row>
    <row r="734" spans="1:8" ht="14.25">
      <c r="A734" s="43" t="s">
        <v>122</v>
      </c>
      <c r="B734" s="44"/>
      <c r="C734" s="44"/>
      <c r="D734" s="44"/>
      <c r="E734" s="44"/>
      <c r="F734" s="44"/>
      <c r="G734" s="44"/>
      <c r="H734" s="44"/>
    </row>
    <row r="735" spans="2:8" ht="12" customHeight="1">
      <c r="B735" s="44"/>
      <c r="C735" s="44"/>
      <c r="D735" s="44"/>
      <c r="E735" s="44"/>
      <c r="F735" s="44"/>
      <c r="G735" s="44"/>
      <c r="H735" s="44"/>
    </row>
    <row r="736" spans="1:6" ht="42" customHeight="1">
      <c r="A736" s="79" t="s">
        <v>30</v>
      </c>
      <c r="B736" s="79" t="s">
        <v>31</v>
      </c>
      <c r="C736" s="79" t="s">
        <v>61</v>
      </c>
      <c r="D736" s="79" t="s">
        <v>62</v>
      </c>
      <c r="E736" s="79" t="s">
        <v>63</v>
      </c>
      <c r="F736" s="47"/>
    </row>
    <row r="737" spans="1:6" s="51" customFormat="1" ht="16.5" customHeight="1">
      <c r="A737" s="80">
        <v>1</v>
      </c>
      <c r="B737" s="80">
        <v>2</v>
      </c>
      <c r="C737" s="80">
        <v>3</v>
      </c>
      <c r="D737" s="80">
        <v>4</v>
      </c>
      <c r="E737" s="80">
        <v>5</v>
      </c>
      <c r="F737" s="89"/>
    </row>
    <row r="738" spans="1:8" ht="12.75" customHeight="1">
      <c r="A738" s="16">
        <v>1</v>
      </c>
      <c r="B738" s="291" t="str">
        <f>B698</f>
        <v>Ajmer</v>
      </c>
      <c r="C738" s="150">
        <f>E484</f>
        <v>0.9102019990654494</v>
      </c>
      <c r="D738" s="150">
        <f>E698</f>
        <v>0.9811318178100135</v>
      </c>
      <c r="E738" s="152">
        <f aca="true" t="shared" si="49" ref="E738:E771">D738-C738</f>
        <v>0.07092981874456405</v>
      </c>
      <c r="F738" s="136"/>
      <c r="G738" s="29"/>
      <c r="H738" s="29"/>
    </row>
    <row r="739" spans="1:8" ht="12.75" customHeight="1">
      <c r="A739" s="16">
        <v>2</v>
      </c>
      <c r="B739" s="291" t="str">
        <f aca="true" t="shared" si="50" ref="B739:B770">B699</f>
        <v>Alwar</v>
      </c>
      <c r="C739" s="150">
        <f aca="true" t="shared" si="51" ref="C739:C771">E485</f>
        <v>0.8898236894106581</v>
      </c>
      <c r="D739" s="150">
        <f aca="true" t="shared" si="52" ref="D739:D771">E699</f>
        <v>0.8552768076723926</v>
      </c>
      <c r="E739" s="152">
        <f t="shared" si="49"/>
        <v>-0.03454688173826559</v>
      </c>
      <c r="F739" s="136"/>
      <c r="G739" s="29"/>
      <c r="H739" s="29"/>
    </row>
    <row r="740" spans="1:8" ht="12.75" customHeight="1">
      <c r="A740" s="16">
        <v>3</v>
      </c>
      <c r="B740" s="291" t="str">
        <f t="shared" si="50"/>
        <v>Banswara</v>
      </c>
      <c r="C740" s="150">
        <f t="shared" si="51"/>
        <v>0.8579972511294435</v>
      </c>
      <c r="D740" s="150">
        <f t="shared" si="52"/>
        <v>0.6256472502711791</v>
      </c>
      <c r="E740" s="152">
        <f t="shared" si="49"/>
        <v>-0.2323500008582644</v>
      </c>
      <c r="F740" s="136"/>
      <c r="G740" s="29"/>
      <c r="H740" s="29"/>
    </row>
    <row r="741" spans="1:8" ht="12.75" customHeight="1">
      <c r="A741" s="16">
        <v>4</v>
      </c>
      <c r="B741" s="291" t="str">
        <f t="shared" si="50"/>
        <v>Baran</v>
      </c>
      <c r="C741" s="150">
        <f t="shared" si="51"/>
        <v>0.5776686181954822</v>
      </c>
      <c r="D741" s="150">
        <f t="shared" si="52"/>
        <v>1.0047840116865308</v>
      </c>
      <c r="E741" s="152">
        <f t="shared" si="49"/>
        <v>0.42711539349104855</v>
      </c>
      <c r="F741" s="136"/>
      <c r="G741" s="29"/>
      <c r="H741" s="29"/>
    </row>
    <row r="742" spans="1:8" ht="12.75" customHeight="1">
      <c r="A742" s="16">
        <v>5</v>
      </c>
      <c r="B742" s="291" t="str">
        <f t="shared" si="50"/>
        <v>Barmer</v>
      </c>
      <c r="C742" s="150">
        <f t="shared" si="51"/>
        <v>0.8908957511370477</v>
      </c>
      <c r="D742" s="150">
        <f t="shared" si="52"/>
        <v>0.8886446045147545</v>
      </c>
      <c r="E742" s="152">
        <f t="shared" si="49"/>
        <v>-0.0022511466222931986</v>
      </c>
      <c r="F742" s="136"/>
      <c r="G742" s="29"/>
      <c r="H742" s="29"/>
    </row>
    <row r="743" spans="1:8" ht="12.75" customHeight="1">
      <c r="A743" s="16">
        <v>6</v>
      </c>
      <c r="B743" s="291" t="str">
        <f t="shared" si="50"/>
        <v>Bharatpur</v>
      </c>
      <c r="C743" s="150">
        <f t="shared" si="51"/>
        <v>0.9404436204763789</v>
      </c>
      <c r="D743" s="150">
        <f t="shared" si="52"/>
        <v>0.935485262338653</v>
      </c>
      <c r="E743" s="152">
        <f t="shared" si="49"/>
        <v>-0.004958358137725827</v>
      </c>
      <c r="F743" s="136"/>
      <c r="G743" s="29"/>
      <c r="H743" s="29"/>
    </row>
    <row r="744" spans="1:8" ht="12.75" customHeight="1">
      <c r="A744" s="16">
        <v>7</v>
      </c>
      <c r="B744" s="291" t="str">
        <f t="shared" si="50"/>
        <v>Bhilwara</v>
      </c>
      <c r="C744" s="150">
        <f t="shared" si="51"/>
        <v>0.9432692726227426</v>
      </c>
      <c r="D744" s="150">
        <f t="shared" si="52"/>
        <v>0.9354188995226493</v>
      </c>
      <c r="E744" s="152">
        <f t="shared" si="49"/>
        <v>-0.007850373100093289</v>
      </c>
      <c r="F744" s="136"/>
      <c r="G744" s="29"/>
      <c r="H744" s="29"/>
    </row>
    <row r="745" spans="1:8" ht="12.75" customHeight="1">
      <c r="A745" s="16">
        <v>8</v>
      </c>
      <c r="B745" s="291" t="str">
        <f t="shared" si="50"/>
        <v>Bikaner</v>
      </c>
      <c r="C745" s="150">
        <f t="shared" si="51"/>
        <v>0.8588750818534738</v>
      </c>
      <c r="D745" s="150">
        <f t="shared" si="52"/>
        <v>0.8025535395064153</v>
      </c>
      <c r="E745" s="152">
        <f t="shared" si="49"/>
        <v>-0.05632154234705855</v>
      </c>
      <c r="F745" s="136"/>
      <c r="G745" s="29"/>
      <c r="H745" s="29"/>
    </row>
    <row r="746" spans="1:8" ht="12.75" customHeight="1">
      <c r="A746" s="16">
        <v>9</v>
      </c>
      <c r="B746" s="291" t="str">
        <f t="shared" si="50"/>
        <v>Bundi</v>
      </c>
      <c r="C746" s="150">
        <f t="shared" si="51"/>
        <v>0.9622950987782452</v>
      </c>
      <c r="D746" s="150">
        <f t="shared" si="52"/>
        <v>0.8836894978660683</v>
      </c>
      <c r="E746" s="152">
        <f t="shared" si="49"/>
        <v>-0.07860560091217683</v>
      </c>
      <c r="F746" s="136"/>
      <c r="G746" s="29"/>
      <c r="H746" s="29"/>
    </row>
    <row r="747" spans="1:8" ht="12.75" customHeight="1">
      <c r="A747" s="16">
        <v>10</v>
      </c>
      <c r="B747" s="291" t="str">
        <f t="shared" si="50"/>
        <v>Chittorgarh</v>
      </c>
      <c r="C747" s="150">
        <f t="shared" si="51"/>
        <v>0.9528870651568309</v>
      </c>
      <c r="D747" s="150">
        <f t="shared" si="52"/>
        <v>0.8549381653242586</v>
      </c>
      <c r="E747" s="152">
        <f t="shared" si="49"/>
        <v>-0.09794889983257227</v>
      </c>
      <c r="F747" s="136"/>
      <c r="G747" s="29"/>
      <c r="H747" s="29"/>
    </row>
    <row r="748" spans="1:8" ht="12.75" customHeight="1">
      <c r="A748" s="16">
        <v>11</v>
      </c>
      <c r="B748" s="291" t="str">
        <f t="shared" si="50"/>
        <v>Churu</v>
      </c>
      <c r="C748" s="150">
        <f t="shared" si="51"/>
        <v>0.954464758446315</v>
      </c>
      <c r="D748" s="150">
        <f t="shared" si="52"/>
        <v>0.9120859704272399</v>
      </c>
      <c r="E748" s="152">
        <f t="shared" si="49"/>
        <v>-0.04237878801907502</v>
      </c>
      <c r="F748" s="136"/>
      <c r="G748" s="29"/>
      <c r="H748" s="29"/>
    </row>
    <row r="749" spans="1:8" ht="12.75" customHeight="1">
      <c r="A749" s="16">
        <v>12</v>
      </c>
      <c r="B749" s="291" t="str">
        <f t="shared" si="50"/>
        <v>Dausa</v>
      </c>
      <c r="C749" s="150">
        <f t="shared" si="51"/>
        <v>0.9467669146869356</v>
      </c>
      <c r="D749" s="150">
        <f t="shared" si="52"/>
        <v>0.7370175187235516</v>
      </c>
      <c r="E749" s="152">
        <f t="shared" si="49"/>
        <v>-0.20974939596338404</v>
      </c>
      <c r="F749" s="136"/>
      <c r="G749" s="29"/>
      <c r="H749" s="29"/>
    </row>
    <row r="750" spans="1:8" ht="12.75" customHeight="1">
      <c r="A750" s="16">
        <v>13</v>
      </c>
      <c r="B750" s="291" t="str">
        <f t="shared" si="50"/>
        <v>Dholpur</v>
      </c>
      <c r="C750" s="150">
        <f t="shared" si="51"/>
        <v>0.7907779712000779</v>
      </c>
      <c r="D750" s="150">
        <f t="shared" si="52"/>
        <v>1.0113243462583208</v>
      </c>
      <c r="E750" s="152">
        <f t="shared" si="49"/>
        <v>0.22054637505824293</v>
      </c>
      <c r="F750" s="136"/>
      <c r="G750" s="29"/>
      <c r="H750" s="29"/>
    </row>
    <row r="751" spans="1:8" ht="12.75" customHeight="1">
      <c r="A751" s="16">
        <v>14</v>
      </c>
      <c r="B751" s="291" t="str">
        <f t="shared" si="50"/>
        <v>Dungarpur</v>
      </c>
      <c r="C751" s="150">
        <f t="shared" si="51"/>
        <v>0.6919352054902733</v>
      </c>
      <c r="D751" s="150">
        <f t="shared" si="52"/>
        <v>0.6977069943207401</v>
      </c>
      <c r="E751" s="152">
        <f t="shared" si="49"/>
        <v>0.005771788830466806</v>
      </c>
      <c r="F751" s="136"/>
      <c r="G751" s="29"/>
      <c r="H751" s="29"/>
    </row>
    <row r="752" spans="1:8" ht="12.75" customHeight="1">
      <c r="A752" s="16">
        <v>15</v>
      </c>
      <c r="B752" s="291" t="str">
        <f t="shared" si="50"/>
        <v>Ganganagar</v>
      </c>
      <c r="C752" s="150">
        <f t="shared" si="51"/>
        <v>0.6654006862706157</v>
      </c>
      <c r="D752" s="150">
        <f t="shared" si="52"/>
        <v>1.000172561676849</v>
      </c>
      <c r="E752" s="152">
        <f t="shared" si="49"/>
        <v>0.33477187540623343</v>
      </c>
      <c r="F752" s="136"/>
      <c r="G752" s="29"/>
      <c r="H752" s="29"/>
    </row>
    <row r="753" spans="1:8" ht="12.75" customHeight="1">
      <c r="A753" s="16">
        <v>16</v>
      </c>
      <c r="B753" s="291" t="str">
        <f t="shared" si="50"/>
        <v>Hanumangarh</v>
      </c>
      <c r="C753" s="150">
        <f t="shared" si="51"/>
        <v>0.9404816482609487</v>
      </c>
      <c r="D753" s="150">
        <f t="shared" si="52"/>
        <v>0.6369013606491962</v>
      </c>
      <c r="E753" s="152">
        <f t="shared" si="49"/>
        <v>-0.3035802876117525</v>
      </c>
      <c r="F753" s="136"/>
      <c r="G753" s="29"/>
      <c r="H753" s="29"/>
    </row>
    <row r="754" spans="1:8" ht="12.75" customHeight="1">
      <c r="A754" s="16">
        <v>17</v>
      </c>
      <c r="B754" s="291" t="str">
        <f t="shared" si="50"/>
        <v>Jaipur</v>
      </c>
      <c r="C754" s="150">
        <f t="shared" si="51"/>
        <v>0.9468809129142088</v>
      </c>
      <c r="D754" s="150">
        <f t="shared" si="52"/>
        <v>0.8817192033759501</v>
      </c>
      <c r="E754" s="152">
        <f t="shared" si="49"/>
        <v>-0.06516170953825873</v>
      </c>
      <c r="F754" s="136"/>
      <c r="G754" s="29"/>
      <c r="H754" s="29"/>
    </row>
    <row r="755" spans="1:8" ht="12.75" customHeight="1">
      <c r="A755" s="16">
        <v>18</v>
      </c>
      <c r="B755" s="291" t="str">
        <f t="shared" si="50"/>
        <v>Jaiselmer</v>
      </c>
      <c r="C755" s="150">
        <f t="shared" si="51"/>
        <v>0.7480851854412266</v>
      </c>
      <c r="D755" s="150">
        <f t="shared" si="52"/>
        <v>0.7604352175837271</v>
      </c>
      <c r="E755" s="152">
        <f t="shared" si="49"/>
        <v>0.012350032142500522</v>
      </c>
      <c r="F755" s="136"/>
      <c r="G755" s="29" t="s">
        <v>12</v>
      </c>
      <c r="H755" s="29"/>
    </row>
    <row r="756" spans="1:8" ht="12.75" customHeight="1">
      <c r="A756" s="16">
        <v>19</v>
      </c>
      <c r="B756" s="291" t="str">
        <f t="shared" si="50"/>
        <v>Jalore</v>
      </c>
      <c r="C756" s="150">
        <f t="shared" si="51"/>
        <v>0.686058803331885</v>
      </c>
      <c r="D756" s="150">
        <f t="shared" si="52"/>
        <v>0.8822668031929076</v>
      </c>
      <c r="E756" s="152">
        <f t="shared" si="49"/>
        <v>0.19620799986102266</v>
      </c>
      <c r="F756" s="136"/>
      <c r="G756" s="29"/>
      <c r="H756" s="29"/>
    </row>
    <row r="757" spans="1:8" ht="12.75" customHeight="1">
      <c r="A757" s="16">
        <v>20</v>
      </c>
      <c r="B757" s="291" t="str">
        <f t="shared" si="50"/>
        <v>Jhalawar</v>
      </c>
      <c r="C757" s="150">
        <f t="shared" si="51"/>
        <v>0.9457908102037076</v>
      </c>
      <c r="D757" s="150">
        <f t="shared" si="52"/>
        <v>0.8707058754141261</v>
      </c>
      <c r="E757" s="152">
        <f t="shared" si="49"/>
        <v>-0.07508493478958145</v>
      </c>
      <c r="F757" s="136"/>
      <c r="G757" s="29"/>
      <c r="H757" s="29"/>
    </row>
    <row r="758" spans="1:8" ht="12.75" customHeight="1">
      <c r="A758" s="16">
        <v>21</v>
      </c>
      <c r="B758" s="291" t="str">
        <f t="shared" si="50"/>
        <v>Jhunjhunu</v>
      </c>
      <c r="C758" s="150">
        <f t="shared" si="51"/>
        <v>0.9380049341134198</v>
      </c>
      <c r="D758" s="150">
        <f t="shared" si="52"/>
        <v>0.9537520574758178</v>
      </c>
      <c r="E758" s="152">
        <f t="shared" si="49"/>
        <v>0.01574712336239803</v>
      </c>
      <c r="F758" s="136"/>
      <c r="G758" s="29"/>
      <c r="H758" s="29"/>
    </row>
    <row r="759" spans="1:8" ht="12.75" customHeight="1">
      <c r="A759" s="16">
        <v>22</v>
      </c>
      <c r="B759" s="291" t="str">
        <f t="shared" si="50"/>
        <v>Jodhpur</v>
      </c>
      <c r="C759" s="150">
        <f t="shared" si="51"/>
        <v>0.9088941117289607</v>
      </c>
      <c r="D759" s="150">
        <f t="shared" si="52"/>
        <v>0.8977205976443432</v>
      </c>
      <c r="E759" s="152">
        <f t="shared" si="49"/>
        <v>-0.01117351408461753</v>
      </c>
      <c r="F759" s="136"/>
      <c r="G759" s="29"/>
      <c r="H759" s="29"/>
    </row>
    <row r="760" spans="1:8" ht="12.75" customHeight="1">
      <c r="A760" s="16">
        <v>23</v>
      </c>
      <c r="B760" s="291" t="str">
        <f t="shared" si="50"/>
        <v>Karauli</v>
      </c>
      <c r="C760" s="150">
        <f t="shared" si="51"/>
        <v>0.7757166226411174</v>
      </c>
      <c r="D760" s="150">
        <f t="shared" si="52"/>
        <v>0.992158375722657</v>
      </c>
      <c r="E760" s="152">
        <f t="shared" si="49"/>
        <v>0.21644175308153957</v>
      </c>
      <c r="F760" s="136"/>
      <c r="G760" s="29"/>
      <c r="H760" s="29"/>
    </row>
    <row r="761" spans="1:8" ht="12.75" customHeight="1">
      <c r="A761" s="16">
        <v>24</v>
      </c>
      <c r="B761" s="291" t="str">
        <f t="shared" si="50"/>
        <v>Kota</v>
      </c>
      <c r="C761" s="150">
        <f t="shared" si="51"/>
        <v>0.8856470055425857</v>
      </c>
      <c r="D761" s="150">
        <f t="shared" si="52"/>
        <v>0.9586198522610035</v>
      </c>
      <c r="E761" s="152">
        <f t="shared" si="49"/>
        <v>0.07297284671841786</v>
      </c>
      <c r="F761" s="136"/>
      <c r="G761" s="29"/>
      <c r="H761" s="29"/>
    </row>
    <row r="762" spans="1:8" ht="12.75" customHeight="1">
      <c r="A762" s="16">
        <v>25</v>
      </c>
      <c r="B762" s="291" t="str">
        <f t="shared" si="50"/>
        <v>Nagaur</v>
      </c>
      <c r="C762" s="150">
        <f t="shared" si="51"/>
        <v>0.9180069214645306</v>
      </c>
      <c r="D762" s="150">
        <f t="shared" si="52"/>
        <v>0.9608823880434483</v>
      </c>
      <c r="E762" s="152">
        <f t="shared" si="49"/>
        <v>0.04287546657891772</v>
      </c>
      <c r="F762" s="136"/>
      <c r="G762" s="29"/>
      <c r="H762" s="29"/>
    </row>
    <row r="763" spans="1:8" ht="12.75" customHeight="1">
      <c r="A763" s="16">
        <v>26</v>
      </c>
      <c r="B763" s="291" t="str">
        <f t="shared" si="50"/>
        <v>Pali</v>
      </c>
      <c r="C763" s="150">
        <f t="shared" si="51"/>
        <v>0.9410437297497436</v>
      </c>
      <c r="D763" s="150">
        <f t="shared" si="52"/>
        <v>0.9430815198892715</v>
      </c>
      <c r="E763" s="152">
        <f t="shared" si="49"/>
        <v>0.002037790139527873</v>
      </c>
      <c r="F763" s="136"/>
      <c r="G763" s="29"/>
      <c r="H763" s="29"/>
    </row>
    <row r="764" spans="1:8" ht="12.75" customHeight="1">
      <c r="A764" s="16">
        <v>27</v>
      </c>
      <c r="B764" s="291" t="str">
        <f t="shared" si="50"/>
        <v>Partapgarh</v>
      </c>
      <c r="C764" s="150">
        <f t="shared" si="51"/>
        <v>0.952044162596682</v>
      </c>
      <c r="D764" s="150">
        <f t="shared" si="52"/>
        <v>0.9772043076312331</v>
      </c>
      <c r="E764" s="152">
        <f t="shared" si="49"/>
        <v>0.025160145034551107</v>
      </c>
      <c r="F764" s="136"/>
      <c r="G764" s="29"/>
      <c r="H764" s="29"/>
    </row>
    <row r="765" spans="1:8" ht="12.75" customHeight="1">
      <c r="A765" s="16">
        <v>28</v>
      </c>
      <c r="B765" s="291" t="str">
        <f t="shared" si="50"/>
        <v>Rajsamand</v>
      </c>
      <c r="C765" s="150">
        <f t="shared" si="51"/>
        <v>0.9044865747662373</v>
      </c>
      <c r="D765" s="150">
        <f t="shared" si="52"/>
        <v>0.9311497488916926</v>
      </c>
      <c r="E765" s="152">
        <f t="shared" si="49"/>
        <v>0.02666317412545527</v>
      </c>
      <c r="F765" s="136"/>
      <c r="G765" s="29"/>
      <c r="H765" s="29"/>
    </row>
    <row r="766" spans="1:8" ht="12.75" customHeight="1">
      <c r="A766" s="16">
        <v>29</v>
      </c>
      <c r="B766" s="291" t="str">
        <f t="shared" si="50"/>
        <v>S.Madhopur</v>
      </c>
      <c r="C766" s="150">
        <f t="shared" si="51"/>
        <v>0.9764833803010327</v>
      </c>
      <c r="D766" s="150">
        <f t="shared" si="52"/>
        <v>0.8606447219487757</v>
      </c>
      <c r="E766" s="152">
        <f t="shared" si="49"/>
        <v>-0.11583865835225693</v>
      </c>
      <c r="F766" s="136"/>
      <c r="G766" s="29"/>
      <c r="H766" s="29"/>
    </row>
    <row r="767" spans="1:8" ht="12.75" customHeight="1">
      <c r="A767" s="16">
        <v>30</v>
      </c>
      <c r="B767" s="291" t="str">
        <f t="shared" si="50"/>
        <v>Sikar</v>
      </c>
      <c r="C767" s="150">
        <f t="shared" si="51"/>
        <v>0.9311612815627499</v>
      </c>
      <c r="D767" s="150">
        <f t="shared" si="52"/>
        <v>0.9182972839747525</v>
      </c>
      <c r="E767" s="152">
        <f t="shared" si="49"/>
        <v>-0.012863997587997389</v>
      </c>
      <c r="F767" s="136"/>
      <c r="G767" s="29" t="s">
        <v>12</v>
      </c>
      <c r="H767" s="29"/>
    </row>
    <row r="768" spans="1:8" ht="12.75" customHeight="1">
      <c r="A768" s="16">
        <v>31</v>
      </c>
      <c r="B768" s="291" t="str">
        <f t="shared" si="50"/>
        <v>Sirohi</v>
      </c>
      <c r="C768" s="150">
        <f t="shared" si="51"/>
        <v>0.881009464880422</v>
      </c>
      <c r="D768" s="150">
        <f t="shared" si="52"/>
        <v>0.9754086785903707</v>
      </c>
      <c r="E768" s="152">
        <f t="shared" si="49"/>
        <v>0.09439921370994875</v>
      </c>
      <c r="F768" s="136"/>
      <c r="G768" s="29" t="s">
        <v>12</v>
      </c>
      <c r="H768" s="29"/>
    </row>
    <row r="769" spans="1:8" ht="12.75" customHeight="1">
      <c r="A769" s="16">
        <v>32</v>
      </c>
      <c r="B769" s="291" t="str">
        <f t="shared" si="50"/>
        <v>Tonk</v>
      </c>
      <c r="C769" s="150">
        <f t="shared" si="51"/>
        <v>0.947800560990826</v>
      </c>
      <c r="D769" s="150">
        <f t="shared" si="52"/>
        <v>0.9380653735240039</v>
      </c>
      <c r="E769" s="152">
        <f t="shared" si="49"/>
        <v>-0.009735187466822115</v>
      </c>
      <c r="F769" s="136"/>
      <c r="G769" s="29"/>
      <c r="H769" s="29"/>
    </row>
    <row r="770" spans="1:8" ht="12.75" customHeight="1">
      <c r="A770" s="16">
        <v>33</v>
      </c>
      <c r="B770" s="291" t="str">
        <f t="shared" si="50"/>
        <v>Udaipur</v>
      </c>
      <c r="C770" s="150">
        <f t="shared" si="51"/>
        <v>0.8467842064783261</v>
      </c>
      <c r="D770" s="150">
        <f t="shared" si="52"/>
        <v>0.969818130789187</v>
      </c>
      <c r="E770" s="152">
        <f t="shared" si="49"/>
        <v>0.12303392431086091</v>
      </c>
      <c r="F770" s="136"/>
      <c r="G770" s="29"/>
      <c r="H770" s="29"/>
    </row>
    <row r="771" spans="1:8" ht="12.75" customHeight="1">
      <c r="A771" s="31"/>
      <c r="B771" s="1" t="s">
        <v>27</v>
      </c>
      <c r="C771" s="139">
        <f t="shared" si="51"/>
        <v>0.8677766077108635</v>
      </c>
      <c r="D771" s="139">
        <f t="shared" si="52"/>
        <v>0.883813740352588</v>
      </c>
      <c r="E771" s="151">
        <f t="shared" si="49"/>
        <v>0.01603713264172446</v>
      </c>
      <c r="F771" s="39"/>
      <c r="G771" s="29"/>
      <c r="H771" s="29"/>
    </row>
    <row r="772" spans="1:8" ht="14.25" customHeight="1">
      <c r="A772" s="66"/>
      <c r="B772" s="67"/>
      <c r="C772" s="294"/>
      <c r="D772" s="294"/>
      <c r="E772" s="295"/>
      <c r="F772" s="68"/>
      <c r="G772" s="69" t="s">
        <v>12</v>
      </c>
      <c r="H772" s="69"/>
    </row>
    <row r="773" spans="1:8" ht="14.25">
      <c r="A773" s="43" t="s">
        <v>213</v>
      </c>
      <c r="B773" s="44"/>
      <c r="C773" s="44"/>
      <c r="D773" s="44"/>
      <c r="E773" s="44"/>
      <c r="F773" s="44"/>
      <c r="G773" s="44"/>
      <c r="H773" s="44"/>
    </row>
    <row r="774" spans="2:8" ht="11.25" customHeight="1">
      <c r="B774" s="44"/>
      <c r="C774" s="44"/>
      <c r="D774" s="44"/>
      <c r="E774" s="44"/>
      <c r="F774" s="44"/>
      <c r="G774" s="44"/>
      <c r="H774" s="44"/>
    </row>
    <row r="775" spans="2:8" ht="14.25" customHeight="1">
      <c r="B775" s="44"/>
      <c r="C775" s="44"/>
      <c r="D775" s="44"/>
      <c r="F775" s="55" t="s">
        <v>64</v>
      </c>
      <c r="G775" s="44"/>
      <c r="H775" s="44"/>
    </row>
    <row r="776" spans="1:6" ht="59.25" customHeight="1">
      <c r="A776" s="79" t="s">
        <v>30</v>
      </c>
      <c r="B776" s="79" t="s">
        <v>31</v>
      </c>
      <c r="C776" s="116" t="s">
        <v>214</v>
      </c>
      <c r="D776" s="116" t="s">
        <v>65</v>
      </c>
      <c r="E776" s="116" t="s">
        <v>66</v>
      </c>
      <c r="F776" s="79" t="s">
        <v>67</v>
      </c>
    </row>
    <row r="777" spans="1:6" ht="15" customHeight="1">
      <c r="A777" s="45">
        <v>1</v>
      </c>
      <c r="B777" s="45">
        <v>2</v>
      </c>
      <c r="C777" s="46">
        <v>3</v>
      </c>
      <c r="D777" s="46">
        <v>4</v>
      </c>
      <c r="E777" s="46">
        <v>5</v>
      </c>
      <c r="F777" s="45">
        <v>6</v>
      </c>
    </row>
    <row r="778" spans="1:8" ht="12.75" customHeight="1">
      <c r="A778" s="16">
        <v>1</v>
      </c>
      <c r="B778" s="291" t="str">
        <f>B738</f>
        <v>Ajmer</v>
      </c>
      <c r="C778" s="196">
        <f>D307</f>
        <v>37193646</v>
      </c>
      <c r="D778" s="149">
        <v>4384.861800000001</v>
      </c>
      <c r="E778" s="233">
        <f>D484</f>
        <v>4384.8618</v>
      </c>
      <c r="F778" s="150">
        <f aca="true" t="shared" si="53" ref="F778:F811">E778/D778</f>
        <v>0.9999999999999998</v>
      </c>
      <c r="G778" s="243"/>
      <c r="H778" s="243"/>
    </row>
    <row r="779" spans="1:8" ht="12.75" customHeight="1">
      <c r="A779" s="16">
        <v>2</v>
      </c>
      <c r="B779" s="291" t="str">
        <f aca="true" t="shared" si="54" ref="B779:B810">B739</f>
        <v>Alwar</v>
      </c>
      <c r="C779" s="196">
        <f aca="true" t="shared" si="55" ref="C779:C810">D308</f>
        <v>44595408</v>
      </c>
      <c r="D779" s="149">
        <v>5170.152</v>
      </c>
      <c r="E779" s="233">
        <f aca="true" t="shared" si="56" ref="E779:E810">D485</f>
        <v>5170.152</v>
      </c>
      <c r="F779" s="150">
        <f t="shared" si="53"/>
        <v>1</v>
      </c>
      <c r="G779" s="243"/>
      <c r="H779" s="243"/>
    </row>
    <row r="780" spans="1:8" ht="12.75" customHeight="1">
      <c r="A780" s="16">
        <v>3</v>
      </c>
      <c r="B780" s="291" t="str">
        <f t="shared" si="54"/>
        <v>Banswara</v>
      </c>
      <c r="C780" s="196">
        <f t="shared" si="55"/>
        <v>35352951</v>
      </c>
      <c r="D780" s="149">
        <v>4120.2441</v>
      </c>
      <c r="E780" s="233">
        <f t="shared" si="56"/>
        <v>4120.2441</v>
      </c>
      <c r="F780" s="150">
        <f t="shared" si="53"/>
        <v>1</v>
      </c>
      <c r="G780" s="29"/>
      <c r="H780" s="29"/>
    </row>
    <row r="781" spans="1:8" ht="12.75" customHeight="1">
      <c r="A781" s="16">
        <v>4</v>
      </c>
      <c r="B781" s="291" t="str">
        <f t="shared" si="54"/>
        <v>Baran</v>
      </c>
      <c r="C781" s="196">
        <f t="shared" si="55"/>
        <v>27631230</v>
      </c>
      <c r="D781" s="149">
        <v>3158.1989999999996</v>
      </c>
      <c r="E781" s="233">
        <f t="shared" si="56"/>
        <v>3158.199</v>
      </c>
      <c r="F781" s="150">
        <f t="shared" si="53"/>
        <v>1.0000000000000002</v>
      </c>
      <c r="G781" s="29"/>
      <c r="H781" s="29"/>
    </row>
    <row r="782" spans="1:8" ht="12.75" customHeight="1">
      <c r="A782" s="16">
        <v>5</v>
      </c>
      <c r="B782" s="291" t="str">
        <f t="shared" si="54"/>
        <v>Barmer</v>
      </c>
      <c r="C782" s="196">
        <f t="shared" si="55"/>
        <v>75540984</v>
      </c>
      <c r="D782" s="149">
        <v>8803.78905</v>
      </c>
      <c r="E782" s="233">
        <f t="shared" si="56"/>
        <v>8803.78905</v>
      </c>
      <c r="F782" s="150">
        <f t="shared" si="53"/>
        <v>1</v>
      </c>
      <c r="G782" s="29"/>
      <c r="H782" s="29"/>
    </row>
    <row r="783" spans="1:8" ht="12.75" customHeight="1">
      <c r="A783" s="16">
        <v>6</v>
      </c>
      <c r="B783" s="291" t="str">
        <f t="shared" si="54"/>
        <v>Bharatpur</v>
      </c>
      <c r="C783" s="196">
        <f t="shared" si="55"/>
        <v>32552160</v>
      </c>
      <c r="D783" s="149">
        <v>3844.42455</v>
      </c>
      <c r="E783" s="233">
        <f t="shared" si="56"/>
        <v>3844.4245499999997</v>
      </c>
      <c r="F783" s="150">
        <f t="shared" si="53"/>
        <v>0.9999999999999999</v>
      </c>
      <c r="G783" s="29"/>
      <c r="H783" s="29"/>
    </row>
    <row r="784" spans="1:8" ht="12.75" customHeight="1">
      <c r="A784" s="16">
        <v>7</v>
      </c>
      <c r="B784" s="291" t="str">
        <f t="shared" si="54"/>
        <v>Bhilwara</v>
      </c>
      <c r="C784" s="196">
        <f t="shared" si="55"/>
        <v>49948644</v>
      </c>
      <c r="D784" s="149">
        <v>5866.34205</v>
      </c>
      <c r="E784" s="233">
        <f t="shared" si="56"/>
        <v>5866.342049999999</v>
      </c>
      <c r="F784" s="150">
        <f t="shared" si="53"/>
        <v>0.9999999999999999</v>
      </c>
      <c r="G784" s="29"/>
      <c r="H784" s="29"/>
    </row>
    <row r="785" spans="1:8" ht="12.75" customHeight="1">
      <c r="A785" s="16">
        <v>8</v>
      </c>
      <c r="B785" s="291" t="str">
        <f t="shared" si="54"/>
        <v>Bikaner</v>
      </c>
      <c r="C785" s="196">
        <f t="shared" si="55"/>
        <v>29107071</v>
      </c>
      <c r="D785" s="149">
        <v>3307.1409</v>
      </c>
      <c r="E785" s="233">
        <f t="shared" si="56"/>
        <v>3307.1409000000003</v>
      </c>
      <c r="F785" s="150">
        <f t="shared" si="53"/>
        <v>1.0000000000000002</v>
      </c>
      <c r="G785" s="29"/>
      <c r="H785" s="29"/>
    </row>
    <row r="786" spans="1:8" ht="12.75" customHeight="1">
      <c r="A786" s="16">
        <v>9</v>
      </c>
      <c r="B786" s="291" t="str">
        <f t="shared" si="54"/>
        <v>Bundi</v>
      </c>
      <c r="C786" s="196">
        <f t="shared" si="55"/>
        <v>20112960</v>
      </c>
      <c r="D786" s="149">
        <v>2414.0150999999996</v>
      </c>
      <c r="E786" s="233">
        <f t="shared" si="56"/>
        <v>2414.0151</v>
      </c>
      <c r="F786" s="150">
        <f t="shared" si="53"/>
        <v>1.0000000000000002</v>
      </c>
      <c r="G786" s="29"/>
      <c r="H786" s="29"/>
    </row>
    <row r="787" spans="1:8" ht="12.75" customHeight="1">
      <c r="A787" s="16">
        <v>10</v>
      </c>
      <c r="B787" s="291" t="str">
        <f t="shared" si="54"/>
        <v>Chittorgarh</v>
      </c>
      <c r="C787" s="196">
        <f t="shared" si="55"/>
        <v>24026271</v>
      </c>
      <c r="D787" s="149">
        <v>2841.1308</v>
      </c>
      <c r="E787" s="233">
        <f t="shared" si="56"/>
        <v>2841.1308</v>
      </c>
      <c r="F787" s="150">
        <f t="shared" si="53"/>
        <v>1</v>
      </c>
      <c r="G787" s="29"/>
      <c r="H787" s="29"/>
    </row>
    <row r="788" spans="1:8" ht="12.75" customHeight="1">
      <c r="A788" s="16">
        <v>11</v>
      </c>
      <c r="B788" s="291" t="str">
        <f t="shared" si="54"/>
        <v>Churu</v>
      </c>
      <c r="C788" s="196">
        <f t="shared" si="55"/>
        <v>30935283</v>
      </c>
      <c r="D788" s="149">
        <v>3663.68385</v>
      </c>
      <c r="E788" s="233">
        <f t="shared" si="56"/>
        <v>3663.6838500000003</v>
      </c>
      <c r="F788" s="150">
        <f t="shared" si="53"/>
        <v>1.0000000000000002</v>
      </c>
      <c r="G788" s="29"/>
      <c r="H788" s="29"/>
    </row>
    <row r="789" spans="1:8" ht="12.75" customHeight="1">
      <c r="A789" s="16">
        <v>12</v>
      </c>
      <c r="B789" s="291" t="str">
        <f t="shared" si="54"/>
        <v>Dausa</v>
      </c>
      <c r="C789" s="196">
        <f t="shared" si="55"/>
        <v>20805000</v>
      </c>
      <c r="D789" s="149">
        <v>2505.15195</v>
      </c>
      <c r="E789" s="233">
        <f t="shared" si="56"/>
        <v>2505.1519499999995</v>
      </c>
      <c r="F789" s="150">
        <f t="shared" si="53"/>
        <v>0.9999999999999998</v>
      </c>
      <c r="G789" s="29"/>
      <c r="H789" s="29"/>
    </row>
    <row r="790" spans="1:8" ht="12.75" customHeight="1">
      <c r="A790" s="16">
        <v>13</v>
      </c>
      <c r="B790" s="291" t="str">
        <f t="shared" si="54"/>
        <v>Dholpur</v>
      </c>
      <c r="C790" s="196">
        <f t="shared" si="55"/>
        <v>21868245</v>
      </c>
      <c r="D790" s="149">
        <v>2485.7376</v>
      </c>
      <c r="E790" s="233">
        <f t="shared" si="56"/>
        <v>2485.7376</v>
      </c>
      <c r="F790" s="150">
        <f t="shared" si="53"/>
        <v>1</v>
      </c>
      <c r="G790" s="29"/>
      <c r="H790" s="29"/>
    </row>
    <row r="791" spans="1:8" ht="12.75" customHeight="1">
      <c r="A791" s="16">
        <v>14</v>
      </c>
      <c r="B791" s="291" t="str">
        <f t="shared" si="54"/>
        <v>Dungarpur</v>
      </c>
      <c r="C791" s="196">
        <f t="shared" si="55"/>
        <v>29194452</v>
      </c>
      <c r="D791" s="149">
        <v>3478.82595</v>
      </c>
      <c r="E791" s="233">
        <f t="shared" si="56"/>
        <v>3478.82595</v>
      </c>
      <c r="F791" s="150">
        <f t="shared" si="53"/>
        <v>1</v>
      </c>
      <c r="G791" s="29"/>
      <c r="H791" s="29"/>
    </row>
    <row r="792" spans="1:8" ht="12.75" customHeight="1">
      <c r="A792" s="16">
        <v>15</v>
      </c>
      <c r="B792" s="291" t="str">
        <f t="shared" si="54"/>
        <v>Ganganagar</v>
      </c>
      <c r="C792" s="196">
        <f t="shared" si="55"/>
        <v>24454635</v>
      </c>
      <c r="D792" s="149">
        <v>2827.84845</v>
      </c>
      <c r="E792" s="233">
        <f t="shared" si="56"/>
        <v>2827.84845</v>
      </c>
      <c r="F792" s="150">
        <f t="shared" si="53"/>
        <v>1</v>
      </c>
      <c r="G792" s="29"/>
      <c r="H792" s="29"/>
    </row>
    <row r="793" spans="1:8" ht="12.75" customHeight="1">
      <c r="A793" s="16">
        <v>16</v>
      </c>
      <c r="B793" s="291" t="str">
        <f t="shared" si="54"/>
        <v>Hanumangarh</v>
      </c>
      <c r="C793" s="196">
        <f t="shared" si="55"/>
        <v>17519124</v>
      </c>
      <c r="D793" s="149">
        <v>2120.9274</v>
      </c>
      <c r="E793" s="233">
        <f t="shared" si="56"/>
        <v>2120.9274</v>
      </c>
      <c r="F793" s="150">
        <f t="shared" si="53"/>
        <v>1</v>
      </c>
      <c r="G793" s="29"/>
      <c r="H793" s="29"/>
    </row>
    <row r="794" spans="1:8" ht="12.75" customHeight="1">
      <c r="A794" s="16">
        <v>17</v>
      </c>
      <c r="B794" s="291" t="str">
        <f t="shared" si="54"/>
        <v>Jaipur</v>
      </c>
      <c r="C794" s="196">
        <f t="shared" si="55"/>
        <v>50600607</v>
      </c>
      <c r="D794" s="149">
        <v>5856.7608</v>
      </c>
      <c r="E794" s="233">
        <f t="shared" si="56"/>
        <v>5856.7608</v>
      </c>
      <c r="F794" s="150">
        <f t="shared" si="53"/>
        <v>1</v>
      </c>
      <c r="G794" s="29"/>
      <c r="H794" s="29"/>
    </row>
    <row r="795" spans="1:8" ht="12.75" customHeight="1">
      <c r="A795" s="16">
        <v>18</v>
      </c>
      <c r="B795" s="291" t="str">
        <f t="shared" si="54"/>
        <v>Jaiselmer</v>
      </c>
      <c r="C795" s="196">
        <f t="shared" si="55"/>
        <v>16354482</v>
      </c>
      <c r="D795" s="149">
        <v>1894.8318</v>
      </c>
      <c r="E795" s="233">
        <f t="shared" si="56"/>
        <v>1894.8318</v>
      </c>
      <c r="F795" s="150">
        <f t="shared" si="53"/>
        <v>1</v>
      </c>
      <c r="G795" s="29"/>
      <c r="H795" s="29"/>
    </row>
    <row r="796" spans="1:8" ht="12.75" customHeight="1">
      <c r="A796" s="16">
        <v>19</v>
      </c>
      <c r="B796" s="291" t="str">
        <f t="shared" si="54"/>
        <v>Jalore</v>
      </c>
      <c r="C796" s="196">
        <f t="shared" si="55"/>
        <v>32691663</v>
      </c>
      <c r="D796" s="149">
        <v>3820.9148999999998</v>
      </c>
      <c r="E796" s="233">
        <f t="shared" si="56"/>
        <v>3820.9148999999998</v>
      </c>
      <c r="F796" s="150">
        <f t="shared" si="53"/>
        <v>1</v>
      </c>
      <c r="G796" s="29"/>
      <c r="H796" s="29"/>
    </row>
    <row r="797" spans="1:8" ht="12.75" customHeight="1">
      <c r="A797" s="16">
        <v>20</v>
      </c>
      <c r="B797" s="291" t="str">
        <f t="shared" si="54"/>
        <v>Jhalawar</v>
      </c>
      <c r="C797" s="196">
        <f t="shared" si="55"/>
        <v>25062579</v>
      </c>
      <c r="D797" s="149">
        <v>2912.68905</v>
      </c>
      <c r="E797" s="233">
        <f t="shared" si="56"/>
        <v>2912.68905</v>
      </c>
      <c r="F797" s="150">
        <f t="shared" si="53"/>
        <v>1</v>
      </c>
      <c r="G797" s="29"/>
      <c r="H797" s="29"/>
    </row>
    <row r="798" spans="1:8" ht="12.75" customHeight="1">
      <c r="A798" s="16">
        <v>21</v>
      </c>
      <c r="B798" s="291" t="str">
        <f t="shared" si="54"/>
        <v>Jhunjhunu</v>
      </c>
      <c r="C798" s="196">
        <f t="shared" si="55"/>
        <v>19265868</v>
      </c>
      <c r="D798" s="149">
        <v>2319.1881</v>
      </c>
      <c r="E798" s="233">
        <f t="shared" si="56"/>
        <v>2319.1881</v>
      </c>
      <c r="F798" s="150">
        <f t="shared" si="53"/>
        <v>1</v>
      </c>
      <c r="G798" s="29"/>
      <c r="H798" s="29"/>
    </row>
    <row r="799" spans="1:8" ht="12.75" customHeight="1">
      <c r="A799" s="16">
        <v>22</v>
      </c>
      <c r="B799" s="291" t="str">
        <f t="shared" si="54"/>
        <v>Jodhpur</v>
      </c>
      <c r="C799" s="196">
        <f t="shared" si="55"/>
        <v>48311400</v>
      </c>
      <c r="D799" s="149">
        <v>5490.2862</v>
      </c>
      <c r="E799" s="233">
        <f t="shared" si="56"/>
        <v>5490.2862</v>
      </c>
      <c r="F799" s="150">
        <f t="shared" si="53"/>
        <v>1</v>
      </c>
      <c r="G799" s="29"/>
      <c r="H799" s="29"/>
    </row>
    <row r="800" spans="1:8" ht="12.75" customHeight="1">
      <c r="A800" s="16">
        <v>23</v>
      </c>
      <c r="B800" s="291" t="str">
        <f t="shared" si="54"/>
        <v>Karauli</v>
      </c>
      <c r="C800" s="196">
        <f t="shared" si="55"/>
        <v>20806314</v>
      </c>
      <c r="D800" s="149">
        <v>2469.23595</v>
      </c>
      <c r="E800" s="233">
        <f t="shared" si="56"/>
        <v>2469.2359500000002</v>
      </c>
      <c r="F800" s="150">
        <f t="shared" si="53"/>
        <v>1.0000000000000002</v>
      </c>
      <c r="G800" s="29"/>
      <c r="H800" s="29"/>
    </row>
    <row r="801" spans="1:8" ht="12.75" customHeight="1">
      <c r="A801" s="16">
        <v>24</v>
      </c>
      <c r="B801" s="291" t="str">
        <f t="shared" si="54"/>
        <v>Kota</v>
      </c>
      <c r="C801" s="196">
        <f t="shared" si="55"/>
        <v>17909382</v>
      </c>
      <c r="D801" s="149">
        <v>2139.09345</v>
      </c>
      <c r="E801" s="233">
        <f t="shared" si="56"/>
        <v>2139.0934500000003</v>
      </c>
      <c r="F801" s="150">
        <f t="shared" si="53"/>
        <v>1.0000000000000002</v>
      </c>
      <c r="G801" s="29"/>
      <c r="H801" s="29"/>
    </row>
    <row r="802" spans="1:8" ht="12.75" customHeight="1">
      <c r="A802" s="16">
        <v>25</v>
      </c>
      <c r="B802" s="291" t="str">
        <f t="shared" si="54"/>
        <v>Nagaur</v>
      </c>
      <c r="C802" s="196">
        <f t="shared" si="55"/>
        <v>46665615</v>
      </c>
      <c r="D802" s="149">
        <v>5605.77585</v>
      </c>
      <c r="E802" s="233">
        <f t="shared" si="56"/>
        <v>5605.77585</v>
      </c>
      <c r="F802" s="150">
        <f t="shared" si="53"/>
        <v>1</v>
      </c>
      <c r="G802" s="29"/>
      <c r="H802" s="29"/>
    </row>
    <row r="803" spans="1:8" ht="12.75" customHeight="1">
      <c r="A803" s="16">
        <v>26</v>
      </c>
      <c r="B803" s="291" t="str">
        <f t="shared" si="54"/>
        <v>Pali</v>
      </c>
      <c r="C803" s="196">
        <f t="shared" si="55"/>
        <v>33719868</v>
      </c>
      <c r="D803" s="149">
        <v>4056.0004499999995</v>
      </c>
      <c r="E803" s="233">
        <f t="shared" si="56"/>
        <v>4056.00045</v>
      </c>
      <c r="F803" s="150">
        <f t="shared" si="53"/>
        <v>1.0000000000000002</v>
      </c>
      <c r="G803" s="29"/>
      <c r="H803" s="29"/>
    </row>
    <row r="804" spans="1:8" ht="12.75" customHeight="1">
      <c r="A804" s="16">
        <v>27</v>
      </c>
      <c r="B804" s="291" t="str">
        <f t="shared" si="54"/>
        <v>Partapgarh</v>
      </c>
      <c r="C804" s="196">
        <f t="shared" si="55"/>
        <v>24705828</v>
      </c>
      <c r="D804" s="149">
        <v>2903.1953999999996</v>
      </c>
      <c r="E804" s="233">
        <f t="shared" si="56"/>
        <v>2903.1954</v>
      </c>
      <c r="F804" s="150">
        <f t="shared" si="53"/>
        <v>1.0000000000000002</v>
      </c>
      <c r="G804" s="29"/>
      <c r="H804" s="29"/>
    </row>
    <row r="805" spans="1:8" ht="12.75" customHeight="1">
      <c r="A805" s="16">
        <v>28</v>
      </c>
      <c r="B805" s="291" t="str">
        <f t="shared" si="54"/>
        <v>Rajsamand</v>
      </c>
      <c r="C805" s="196">
        <f t="shared" si="55"/>
        <v>24554718</v>
      </c>
      <c r="D805" s="149">
        <v>2922.0732</v>
      </c>
      <c r="E805" s="233">
        <f t="shared" si="56"/>
        <v>2922.0732</v>
      </c>
      <c r="F805" s="150">
        <f t="shared" si="53"/>
        <v>1</v>
      </c>
      <c r="G805" s="29"/>
      <c r="H805" s="29"/>
    </row>
    <row r="806" spans="1:8" ht="12.75" customHeight="1">
      <c r="A806" s="16">
        <v>29</v>
      </c>
      <c r="B806" s="291" t="str">
        <f t="shared" si="54"/>
        <v>S.Madhopur</v>
      </c>
      <c r="C806" s="196">
        <f t="shared" si="55"/>
        <v>18603174</v>
      </c>
      <c r="D806" s="149">
        <v>2163.7419</v>
      </c>
      <c r="E806" s="233">
        <f t="shared" si="56"/>
        <v>2163.7419</v>
      </c>
      <c r="F806" s="150">
        <f t="shared" si="53"/>
        <v>1</v>
      </c>
      <c r="G806" s="29"/>
      <c r="H806" s="29"/>
    </row>
    <row r="807" spans="1:8" ht="12.75" customHeight="1">
      <c r="A807" s="16">
        <v>30</v>
      </c>
      <c r="B807" s="291" t="str">
        <f t="shared" si="54"/>
        <v>Sikar</v>
      </c>
      <c r="C807" s="196">
        <f t="shared" si="55"/>
        <v>27038178</v>
      </c>
      <c r="D807" s="149">
        <v>3246.88305</v>
      </c>
      <c r="E807" s="233">
        <f t="shared" si="56"/>
        <v>3246.8830500000004</v>
      </c>
      <c r="F807" s="150">
        <f t="shared" si="53"/>
        <v>1.0000000000000002</v>
      </c>
      <c r="G807" s="29"/>
      <c r="H807" s="29"/>
    </row>
    <row r="808" spans="1:8" ht="12.75" customHeight="1">
      <c r="A808" s="16">
        <v>31</v>
      </c>
      <c r="B808" s="291" t="str">
        <f t="shared" si="54"/>
        <v>Sirohi</v>
      </c>
      <c r="C808" s="196">
        <f t="shared" si="55"/>
        <v>18489951</v>
      </c>
      <c r="D808" s="149">
        <v>2148.7185</v>
      </c>
      <c r="E808" s="233">
        <f t="shared" si="56"/>
        <v>2148.7185</v>
      </c>
      <c r="F808" s="150">
        <f t="shared" si="53"/>
        <v>1</v>
      </c>
      <c r="G808" s="29"/>
      <c r="H808" s="29"/>
    </row>
    <row r="809" spans="1:8" ht="12.75" customHeight="1">
      <c r="A809" s="16">
        <v>32</v>
      </c>
      <c r="B809" s="291" t="str">
        <f t="shared" si="54"/>
        <v>Tonk</v>
      </c>
      <c r="C809" s="196">
        <f t="shared" si="55"/>
        <v>21500544</v>
      </c>
      <c r="D809" s="149">
        <v>2524.3035</v>
      </c>
      <c r="E809" s="233">
        <f t="shared" si="56"/>
        <v>2524.3035</v>
      </c>
      <c r="F809" s="150">
        <f t="shared" si="53"/>
        <v>1</v>
      </c>
      <c r="G809" s="29" t="s">
        <v>12</v>
      </c>
      <c r="H809" s="29"/>
    </row>
    <row r="810" spans="1:8" ht="12.75" customHeight="1">
      <c r="A810" s="16">
        <v>33</v>
      </c>
      <c r="B810" s="291" t="str">
        <f t="shared" si="54"/>
        <v>Udaipur</v>
      </c>
      <c r="C810" s="196">
        <f t="shared" si="55"/>
        <v>55797915</v>
      </c>
      <c r="D810" s="149">
        <v>6552.918</v>
      </c>
      <c r="E810" s="233">
        <f t="shared" si="56"/>
        <v>6552.918</v>
      </c>
      <c r="F810" s="150">
        <f t="shared" si="53"/>
        <v>1</v>
      </c>
      <c r="G810" s="29"/>
      <c r="H810" s="29"/>
    </row>
    <row r="811" spans="1:8" ht="12.75" customHeight="1">
      <c r="A811" s="31"/>
      <c r="B811" s="1" t="s">
        <v>27</v>
      </c>
      <c r="C811" s="194">
        <f>SUM(C778:C810)</f>
        <v>1022916150</v>
      </c>
      <c r="D811" s="258">
        <f>SUM(D778:D810)</f>
        <v>120019.08464999999</v>
      </c>
      <c r="E811" s="258">
        <f>SUM(E778:E810)</f>
        <v>120019.08465</v>
      </c>
      <c r="F811" s="139">
        <f t="shared" si="53"/>
        <v>1.0000000000000002</v>
      </c>
      <c r="G811" s="29"/>
      <c r="H811" s="29"/>
    </row>
    <row r="812" spans="1:8" ht="12.75" customHeight="1">
      <c r="A812" s="86"/>
      <c r="B812" s="67"/>
      <c r="C812" s="294"/>
      <c r="D812" s="294"/>
      <c r="E812" s="295"/>
      <c r="F812" s="68"/>
      <c r="G812" s="69"/>
      <c r="H812" s="69"/>
    </row>
    <row r="813" spans="1:8" ht="14.25">
      <c r="A813" s="43" t="s">
        <v>215</v>
      </c>
      <c r="B813" s="44"/>
      <c r="C813" s="44"/>
      <c r="D813" s="44"/>
      <c r="E813" s="44"/>
      <c r="F813" s="44"/>
      <c r="G813" s="44"/>
      <c r="H813" s="44"/>
    </row>
    <row r="814" spans="2:8" ht="11.25" customHeight="1">
      <c r="B814" s="44"/>
      <c r="C814" s="44"/>
      <c r="D814" s="44"/>
      <c r="E814" s="44"/>
      <c r="F814" s="44"/>
      <c r="G814" s="44"/>
      <c r="H814" s="44"/>
    </row>
    <row r="815" spans="2:8" ht="14.25" customHeight="1">
      <c r="B815" s="44"/>
      <c r="C815" s="44"/>
      <c r="D815" s="44"/>
      <c r="F815" s="55" t="s">
        <v>123</v>
      </c>
      <c r="G815" s="44"/>
      <c r="H815" s="44"/>
    </row>
    <row r="816" spans="1:6" ht="57.75" customHeight="1">
      <c r="A816" s="79" t="s">
        <v>30</v>
      </c>
      <c r="B816" s="79" t="s">
        <v>31</v>
      </c>
      <c r="C816" s="116" t="s">
        <v>214</v>
      </c>
      <c r="D816" s="116" t="s">
        <v>68</v>
      </c>
      <c r="E816" s="116" t="s">
        <v>69</v>
      </c>
      <c r="F816" s="79" t="s">
        <v>67</v>
      </c>
    </row>
    <row r="817" spans="1:6" ht="15" customHeight="1">
      <c r="A817" s="45">
        <v>1</v>
      </c>
      <c r="B817" s="45">
        <v>2</v>
      </c>
      <c r="C817" s="46">
        <v>3</v>
      </c>
      <c r="D817" s="46">
        <v>4</v>
      </c>
      <c r="E817" s="46">
        <v>5</v>
      </c>
      <c r="F817" s="45">
        <v>6</v>
      </c>
    </row>
    <row r="818" spans="1:8" ht="12.75" customHeight="1">
      <c r="A818" s="16">
        <v>1</v>
      </c>
      <c r="B818" s="291" t="str">
        <f>B778</f>
        <v>Ajmer</v>
      </c>
      <c r="C818" s="196">
        <f>C778</f>
        <v>37193646</v>
      </c>
      <c r="D818" s="300">
        <v>1963.087092</v>
      </c>
      <c r="E818" s="300">
        <f>D698</f>
        <v>1963.087092</v>
      </c>
      <c r="F818" s="150">
        <f aca="true" t="shared" si="57" ref="F818:F851">E818/D818</f>
        <v>1</v>
      </c>
      <c r="G818" s="29"/>
      <c r="H818" s="29"/>
    </row>
    <row r="819" spans="1:8" ht="12.75" customHeight="1">
      <c r="A819" s="16">
        <v>2</v>
      </c>
      <c r="B819" s="291" t="str">
        <f aca="true" t="shared" si="58" ref="B819:C850">B779</f>
        <v>Alwar</v>
      </c>
      <c r="C819" s="196">
        <f t="shared" si="58"/>
        <v>44595408</v>
      </c>
      <c r="D819" s="300">
        <v>2314.8068736</v>
      </c>
      <c r="E819" s="300">
        <f aca="true" t="shared" si="59" ref="E819:E850">D699</f>
        <v>2314.8068736</v>
      </c>
      <c r="F819" s="150">
        <f t="shared" si="57"/>
        <v>1</v>
      </c>
      <c r="G819" s="29"/>
      <c r="H819" s="29"/>
    </row>
    <row r="820" spans="1:8" ht="12.75" customHeight="1">
      <c r="A820" s="16">
        <v>3</v>
      </c>
      <c r="B820" s="291" t="str">
        <f t="shared" si="58"/>
        <v>Banswara</v>
      </c>
      <c r="C820" s="196">
        <f t="shared" si="58"/>
        <v>35352951</v>
      </c>
      <c r="D820" s="300">
        <v>1844.6994588000002</v>
      </c>
      <c r="E820" s="300">
        <f t="shared" si="59"/>
        <v>1844.6994588000002</v>
      </c>
      <c r="F820" s="150">
        <f t="shared" si="57"/>
        <v>1</v>
      </c>
      <c r="G820" s="29"/>
      <c r="H820" s="29"/>
    </row>
    <row r="821" spans="1:8" ht="12.75" customHeight="1">
      <c r="A821" s="16">
        <v>4</v>
      </c>
      <c r="B821" s="291" t="str">
        <f t="shared" si="58"/>
        <v>Baran</v>
      </c>
      <c r="C821" s="196">
        <f t="shared" si="58"/>
        <v>27631230</v>
      </c>
      <c r="D821" s="300">
        <v>1414.083</v>
      </c>
      <c r="E821" s="300">
        <f t="shared" si="59"/>
        <v>1414.083</v>
      </c>
      <c r="F821" s="150">
        <f t="shared" si="57"/>
        <v>1</v>
      </c>
      <c r="G821" s="29"/>
      <c r="H821" s="29"/>
    </row>
    <row r="822" spans="1:8" ht="12.75" customHeight="1">
      <c r="A822" s="16">
        <v>5</v>
      </c>
      <c r="B822" s="291" t="str">
        <f t="shared" si="58"/>
        <v>Barmer</v>
      </c>
      <c r="C822" s="196">
        <f t="shared" si="58"/>
        <v>75540984</v>
      </c>
      <c r="D822" s="300">
        <v>4413.3648301</v>
      </c>
      <c r="E822" s="300">
        <f t="shared" si="59"/>
        <v>4413.3648301</v>
      </c>
      <c r="F822" s="150">
        <f t="shared" si="57"/>
        <v>1</v>
      </c>
      <c r="G822" s="29"/>
      <c r="H822" s="29"/>
    </row>
    <row r="823" spans="1:8" ht="12.75" customHeight="1">
      <c r="A823" s="16">
        <v>6</v>
      </c>
      <c r="B823" s="291" t="str">
        <f t="shared" si="58"/>
        <v>Bharatpur</v>
      </c>
      <c r="C823" s="196">
        <f t="shared" si="58"/>
        <v>32552160</v>
      </c>
      <c r="D823" s="300">
        <v>1721.1237813</v>
      </c>
      <c r="E823" s="300">
        <f t="shared" si="59"/>
        <v>1721.1237813</v>
      </c>
      <c r="F823" s="150">
        <f t="shared" si="57"/>
        <v>1</v>
      </c>
      <c r="G823" s="29"/>
      <c r="H823" s="29"/>
    </row>
    <row r="824" spans="1:8" ht="12.75" customHeight="1">
      <c r="A824" s="16">
        <v>7</v>
      </c>
      <c r="B824" s="291" t="str">
        <f t="shared" si="58"/>
        <v>Bhilwara</v>
      </c>
      <c r="C824" s="196">
        <f t="shared" si="58"/>
        <v>49948644</v>
      </c>
      <c r="D824" s="300">
        <v>2626.3782831</v>
      </c>
      <c r="E824" s="300">
        <f t="shared" si="59"/>
        <v>2626.3782831</v>
      </c>
      <c r="F824" s="150">
        <f t="shared" si="57"/>
        <v>1</v>
      </c>
      <c r="G824" s="29"/>
      <c r="H824" s="29"/>
    </row>
    <row r="825" spans="1:8" ht="12.75" customHeight="1">
      <c r="A825" s="16">
        <v>8</v>
      </c>
      <c r="B825" s="291" t="str">
        <f t="shared" si="58"/>
        <v>Bikaner</v>
      </c>
      <c r="C825" s="196">
        <f t="shared" si="58"/>
        <v>29107071</v>
      </c>
      <c r="D825" s="300">
        <v>1529.0048739</v>
      </c>
      <c r="E825" s="300">
        <f t="shared" si="59"/>
        <v>1529.0048739</v>
      </c>
      <c r="F825" s="150">
        <f t="shared" si="57"/>
        <v>1</v>
      </c>
      <c r="G825" s="29"/>
      <c r="H825" s="29"/>
    </row>
    <row r="826" spans="1:8" ht="12.75" customHeight="1">
      <c r="A826" s="16">
        <v>9</v>
      </c>
      <c r="B826" s="291" t="str">
        <f t="shared" si="58"/>
        <v>Bundi</v>
      </c>
      <c r="C826" s="196">
        <f t="shared" si="58"/>
        <v>20112960</v>
      </c>
      <c r="D826" s="300">
        <v>1080.6733266</v>
      </c>
      <c r="E826" s="300">
        <f t="shared" si="59"/>
        <v>1080.6733266</v>
      </c>
      <c r="F826" s="150">
        <f t="shared" si="57"/>
        <v>1</v>
      </c>
      <c r="G826" s="29"/>
      <c r="H826" s="29"/>
    </row>
    <row r="827" spans="1:8" ht="12.75" customHeight="1">
      <c r="A827" s="16">
        <v>10</v>
      </c>
      <c r="B827" s="291" t="str">
        <f t="shared" si="58"/>
        <v>Chittorgarh</v>
      </c>
      <c r="C827" s="196">
        <f t="shared" si="58"/>
        <v>24026271</v>
      </c>
      <c r="D827" s="300">
        <v>1271.949591</v>
      </c>
      <c r="E827" s="300">
        <f t="shared" si="59"/>
        <v>1271.949591</v>
      </c>
      <c r="F827" s="150">
        <f t="shared" si="57"/>
        <v>1</v>
      </c>
      <c r="G827" s="29"/>
      <c r="H827" s="29"/>
    </row>
    <row r="828" spans="1:8" ht="12.75" customHeight="1">
      <c r="A828" s="16">
        <v>11</v>
      </c>
      <c r="B828" s="291" t="str">
        <f t="shared" si="58"/>
        <v>Churu</v>
      </c>
      <c r="C828" s="196">
        <f t="shared" si="58"/>
        <v>30935283</v>
      </c>
      <c r="D828" s="300">
        <v>1665.3399969000002</v>
      </c>
      <c r="E828" s="300">
        <f t="shared" si="59"/>
        <v>1665.3399969000002</v>
      </c>
      <c r="F828" s="150">
        <f t="shared" si="57"/>
        <v>1</v>
      </c>
      <c r="G828" s="29"/>
      <c r="H828" s="29"/>
    </row>
    <row r="829" spans="1:8" ht="12.75" customHeight="1">
      <c r="A829" s="16">
        <v>12</v>
      </c>
      <c r="B829" s="291" t="str">
        <f t="shared" si="58"/>
        <v>Dausa</v>
      </c>
      <c r="C829" s="196">
        <f t="shared" si="58"/>
        <v>20805000</v>
      </c>
      <c r="D829" s="300">
        <v>1121.4587697000002</v>
      </c>
      <c r="E829" s="300">
        <f t="shared" si="59"/>
        <v>1121.4587697000002</v>
      </c>
      <c r="F829" s="150">
        <f t="shared" si="57"/>
        <v>1</v>
      </c>
      <c r="G829" s="29"/>
      <c r="H829" s="29"/>
    </row>
    <row r="830" spans="1:8" ht="12.75" customHeight="1">
      <c r="A830" s="16">
        <v>13</v>
      </c>
      <c r="B830" s="291" t="str">
        <f t="shared" si="58"/>
        <v>Dholpur</v>
      </c>
      <c r="C830" s="196">
        <f t="shared" si="58"/>
        <v>21868245</v>
      </c>
      <c r="D830" s="300">
        <v>1113.0126186</v>
      </c>
      <c r="E830" s="300">
        <f t="shared" si="59"/>
        <v>1113.0126186</v>
      </c>
      <c r="F830" s="150">
        <f t="shared" si="57"/>
        <v>1</v>
      </c>
      <c r="G830" s="29"/>
      <c r="H830" s="29"/>
    </row>
    <row r="831" spans="1:8" ht="12.75" customHeight="1">
      <c r="A831" s="16">
        <v>14</v>
      </c>
      <c r="B831" s="291" t="str">
        <f t="shared" si="58"/>
        <v>Dungarpur</v>
      </c>
      <c r="C831" s="196">
        <f t="shared" si="58"/>
        <v>29194452</v>
      </c>
      <c r="D831" s="300">
        <v>1557.3952641</v>
      </c>
      <c r="E831" s="300">
        <f t="shared" si="59"/>
        <v>1557.3952641</v>
      </c>
      <c r="F831" s="150">
        <f t="shared" si="57"/>
        <v>1</v>
      </c>
      <c r="G831" s="29"/>
      <c r="H831" s="29"/>
    </row>
    <row r="832" spans="1:8" ht="12.75" customHeight="1">
      <c r="A832" s="16">
        <v>15</v>
      </c>
      <c r="B832" s="291" t="str">
        <f t="shared" si="58"/>
        <v>Ganganagar</v>
      </c>
      <c r="C832" s="196">
        <f t="shared" si="58"/>
        <v>24454635</v>
      </c>
      <c r="D832" s="300">
        <v>1266.1113357</v>
      </c>
      <c r="E832" s="300">
        <f t="shared" si="59"/>
        <v>1266.1113357</v>
      </c>
      <c r="F832" s="150">
        <f t="shared" si="57"/>
        <v>1</v>
      </c>
      <c r="G832" s="29"/>
      <c r="H832" s="29"/>
    </row>
    <row r="833" spans="1:8" ht="12.75" customHeight="1">
      <c r="A833" s="16">
        <v>16</v>
      </c>
      <c r="B833" s="291" t="str">
        <f t="shared" si="58"/>
        <v>Hanumangarh</v>
      </c>
      <c r="C833" s="196">
        <f t="shared" si="58"/>
        <v>17519124</v>
      </c>
      <c r="D833" s="300">
        <v>962.1853886</v>
      </c>
      <c r="E833" s="300">
        <f t="shared" si="59"/>
        <v>962.1853886</v>
      </c>
      <c r="F833" s="150">
        <f t="shared" si="57"/>
        <v>1</v>
      </c>
      <c r="G833" s="29"/>
      <c r="H833" s="29"/>
    </row>
    <row r="834" spans="1:8" ht="12.75" customHeight="1">
      <c r="A834" s="16">
        <v>17</v>
      </c>
      <c r="B834" s="291" t="str">
        <f t="shared" si="58"/>
        <v>Jaipur</v>
      </c>
      <c r="C834" s="196">
        <f t="shared" si="58"/>
        <v>50600607</v>
      </c>
      <c r="D834" s="300">
        <v>2622.2354382000003</v>
      </c>
      <c r="E834" s="300">
        <f t="shared" si="59"/>
        <v>2622.2354382000003</v>
      </c>
      <c r="F834" s="150">
        <f t="shared" si="57"/>
        <v>1</v>
      </c>
      <c r="G834" s="29"/>
      <c r="H834" s="29"/>
    </row>
    <row r="835" spans="1:8" ht="12.75" customHeight="1">
      <c r="A835" s="16">
        <v>18</v>
      </c>
      <c r="B835" s="291" t="str">
        <f t="shared" si="58"/>
        <v>Jaiselmer</v>
      </c>
      <c r="C835" s="196">
        <f t="shared" si="58"/>
        <v>16354482</v>
      </c>
      <c r="D835" s="300">
        <v>960.1488469000001</v>
      </c>
      <c r="E835" s="300">
        <f t="shared" si="59"/>
        <v>960.1488469000001</v>
      </c>
      <c r="F835" s="150">
        <f t="shared" si="57"/>
        <v>1</v>
      </c>
      <c r="G835" s="29"/>
      <c r="H835" s="29"/>
    </row>
    <row r="836" spans="1:8" ht="12.75" customHeight="1">
      <c r="A836" s="16">
        <v>19</v>
      </c>
      <c r="B836" s="291" t="str">
        <f t="shared" si="58"/>
        <v>Jalore</v>
      </c>
      <c r="C836" s="196">
        <f t="shared" si="58"/>
        <v>32691663</v>
      </c>
      <c r="D836" s="300">
        <v>1891.1910377000002</v>
      </c>
      <c r="E836" s="300">
        <f t="shared" si="59"/>
        <v>1891.1910377000002</v>
      </c>
      <c r="F836" s="150">
        <f t="shared" si="57"/>
        <v>1</v>
      </c>
      <c r="G836" s="29"/>
      <c r="H836" s="29"/>
    </row>
    <row r="837" spans="1:8" ht="12.75" customHeight="1">
      <c r="A837" s="16">
        <v>20</v>
      </c>
      <c r="B837" s="291" t="str">
        <f t="shared" si="58"/>
        <v>Jhalawar</v>
      </c>
      <c r="C837" s="196">
        <f t="shared" si="58"/>
        <v>25062579</v>
      </c>
      <c r="D837" s="300">
        <v>1304.0718321000002</v>
      </c>
      <c r="E837" s="300">
        <f t="shared" si="59"/>
        <v>1304.0718321000002</v>
      </c>
      <c r="F837" s="150">
        <f t="shared" si="57"/>
        <v>1</v>
      </c>
      <c r="G837" s="29"/>
      <c r="H837" s="29"/>
    </row>
    <row r="838" spans="1:8" ht="12.75" customHeight="1">
      <c r="A838" s="16">
        <v>21</v>
      </c>
      <c r="B838" s="291" t="str">
        <f t="shared" si="58"/>
        <v>Jhunjhunu</v>
      </c>
      <c r="C838" s="196">
        <f t="shared" si="58"/>
        <v>19265868</v>
      </c>
      <c r="D838" s="300">
        <v>1038.2110662</v>
      </c>
      <c r="E838" s="300">
        <f t="shared" si="59"/>
        <v>1038.2110662</v>
      </c>
      <c r="F838" s="150">
        <f t="shared" si="57"/>
        <v>1</v>
      </c>
      <c r="G838" s="29"/>
      <c r="H838" s="29"/>
    </row>
    <row r="839" spans="1:8" ht="12.75" customHeight="1">
      <c r="A839" s="16">
        <v>22</v>
      </c>
      <c r="B839" s="291" t="str">
        <f t="shared" si="58"/>
        <v>Jodhpur</v>
      </c>
      <c r="C839" s="196">
        <f t="shared" si="58"/>
        <v>48311400</v>
      </c>
      <c r="D839" s="300">
        <v>2556.343334</v>
      </c>
      <c r="E839" s="300">
        <f t="shared" si="59"/>
        <v>2556.343334</v>
      </c>
      <c r="F839" s="150">
        <f t="shared" si="57"/>
        <v>1</v>
      </c>
      <c r="G839" s="29"/>
      <c r="H839" s="29"/>
    </row>
    <row r="840" spans="1:8" ht="12.75" customHeight="1">
      <c r="A840" s="16">
        <v>23</v>
      </c>
      <c r="B840" s="291" t="str">
        <f t="shared" si="58"/>
        <v>Karauli</v>
      </c>
      <c r="C840" s="196">
        <f t="shared" si="58"/>
        <v>20806314</v>
      </c>
      <c r="D840" s="300">
        <v>1105.4404964999999</v>
      </c>
      <c r="E840" s="300">
        <f t="shared" si="59"/>
        <v>1105.4404964999999</v>
      </c>
      <c r="F840" s="150">
        <f t="shared" si="57"/>
        <v>1</v>
      </c>
      <c r="G840" s="29"/>
      <c r="H840" s="29"/>
    </row>
    <row r="841" spans="1:8" ht="12.75" customHeight="1">
      <c r="A841" s="16">
        <v>24</v>
      </c>
      <c r="B841" s="291" t="str">
        <f t="shared" si="58"/>
        <v>Kota</v>
      </c>
      <c r="C841" s="196">
        <f t="shared" si="58"/>
        <v>17909382</v>
      </c>
      <c r="D841" s="300">
        <v>957.6175551</v>
      </c>
      <c r="E841" s="300">
        <f t="shared" si="59"/>
        <v>957.6175551</v>
      </c>
      <c r="F841" s="150">
        <f t="shared" si="57"/>
        <v>1</v>
      </c>
      <c r="G841" s="29"/>
      <c r="H841" s="29"/>
    </row>
    <row r="842" spans="1:8" ht="12.75" customHeight="1">
      <c r="A842" s="16">
        <v>25</v>
      </c>
      <c r="B842" s="291" t="str">
        <f t="shared" si="58"/>
        <v>Nagaur</v>
      </c>
      <c r="C842" s="196">
        <f t="shared" si="58"/>
        <v>46665615</v>
      </c>
      <c r="D842" s="300">
        <v>2539.5514762000003</v>
      </c>
      <c r="E842" s="300">
        <f t="shared" si="59"/>
        <v>2539.5514762000003</v>
      </c>
      <c r="F842" s="150">
        <f t="shared" si="57"/>
        <v>1</v>
      </c>
      <c r="G842" s="29"/>
      <c r="H842" s="29"/>
    </row>
    <row r="843" spans="1:8" ht="12.75" customHeight="1">
      <c r="A843" s="16">
        <v>26</v>
      </c>
      <c r="B843" s="291" t="str">
        <f t="shared" si="58"/>
        <v>Pali</v>
      </c>
      <c r="C843" s="196">
        <f t="shared" si="58"/>
        <v>33719868</v>
      </c>
      <c r="D843" s="300">
        <v>1829.9579559</v>
      </c>
      <c r="E843" s="300">
        <f t="shared" si="59"/>
        <v>1829.9579559</v>
      </c>
      <c r="F843" s="150">
        <f t="shared" si="57"/>
        <v>1</v>
      </c>
      <c r="G843" s="29"/>
      <c r="H843" s="29"/>
    </row>
    <row r="844" spans="1:8" ht="12.75" customHeight="1">
      <c r="A844" s="16">
        <v>27</v>
      </c>
      <c r="B844" s="291" t="str">
        <f t="shared" si="58"/>
        <v>Partapgarh</v>
      </c>
      <c r="C844" s="196">
        <f t="shared" si="58"/>
        <v>24705828</v>
      </c>
      <c r="D844" s="300">
        <v>1299.766314</v>
      </c>
      <c r="E844" s="300">
        <f t="shared" si="59"/>
        <v>1299.766314</v>
      </c>
      <c r="F844" s="150">
        <f t="shared" si="57"/>
        <v>1</v>
      </c>
      <c r="G844" s="29"/>
      <c r="H844" s="29"/>
    </row>
    <row r="845" spans="1:8" ht="12.75" customHeight="1">
      <c r="A845" s="16">
        <v>28</v>
      </c>
      <c r="B845" s="291" t="str">
        <f t="shared" si="58"/>
        <v>Rajsamand</v>
      </c>
      <c r="C845" s="196">
        <f t="shared" si="58"/>
        <v>24554718</v>
      </c>
      <c r="D845" s="300">
        <v>1308.1555908</v>
      </c>
      <c r="E845" s="300">
        <f t="shared" si="59"/>
        <v>1308.1555908</v>
      </c>
      <c r="F845" s="150">
        <f t="shared" si="57"/>
        <v>1</v>
      </c>
      <c r="G845" s="29"/>
      <c r="H845" s="29"/>
    </row>
    <row r="846" spans="1:8" ht="12.75" customHeight="1">
      <c r="A846" s="16">
        <v>29</v>
      </c>
      <c r="B846" s="291" t="str">
        <f t="shared" si="58"/>
        <v>S.Madhopur</v>
      </c>
      <c r="C846" s="196">
        <f t="shared" si="58"/>
        <v>18603174</v>
      </c>
      <c r="D846" s="300">
        <v>968.7495222000001</v>
      </c>
      <c r="E846" s="300">
        <f t="shared" si="59"/>
        <v>968.7495222000001</v>
      </c>
      <c r="F846" s="150">
        <f t="shared" si="57"/>
        <v>1</v>
      </c>
      <c r="G846" s="29"/>
      <c r="H846" s="29"/>
    </row>
    <row r="847" spans="1:8" ht="12.75" customHeight="1">
      <c r="A847" s="16">
        <v>30</v>
      </c>
      <c r="B847" s="291" t="str">
        <f t="shared" si="58"/>
        <v>Sikar</v>
      </c>
      <c r="C847" s="196">
        <f t="shared" si="58"/>
        <v>27038178</v>
      </c>
      <c r="D847" s="300">
        <v>1453.5174759000001</v>
      </c>
      <c r="E847" s="300">
        <f t="shared" si="59"/>
        <v>1453.5174759000001</v>
      </c>
      <c r="F847" s="150">
        <f t="shared" si="57"/>
        <v>1</v>
      </c>
      <c r="G847" s="29" t="s">
        <v>12</v>
      </c>
      <c r="H847" s="29"/>
    </row>
    <row r="848" spans="1:8" ht="12.75" customHeight="1">
      <c r="A848" s="16">
        <v>31</v>
      </c>
      <c r="B848" s="291" t="str">
        <f t="shared" si="58"/>
        <v>Sirohi</v>
      </c>
      <c r="C848" s="196">
        <f t="shared" si="58"/>
        <v>18489951</v>
      </c>
      <c r="D848" s="300">
        <v>962.0264412</v>
      </c>
      <c r="E848" s="300">
        <f t="shared" si="59"/>
        <v>962.0264412</v>
      </c>
      <c r="F848" s="150">
        <f t="shared" si="57"/>
        <v>1</v>
      </c>
      <c r="G848" s="29"/>
      <c r="H848" s="29"/>
    </row>
    <row r="849" spans="1:8" ht="12.75" customHeight="1">
      <c r="A849" s="16">
        <v>32</v>
      </c>
      <c r="B849" s="291" t="str">
        <f t="shared" si="58"/>
        <v>Tonk</v>
      </c>
      <c r="C849" s="196">
        <f t="shared" si="58"/>
        <v>21500544</v>
      </c>
      <c r="D849" s="300">
        <v>1130.1394698000001</v>
      </c>
      <c r="E849" s="300">
        <f t="shared" si="59"/>
        <v>1130.1394698000001</v>
      </c>
      <c r="F849" s="150">
        <f t="shared" si="57"/>
        <v>1</v>
      </c>
      <c r="G849" s="29"/>
      <c r="H849" s="29"/>
    </row>
    <row r="850" spans="1:8" ht="12.75" customHeight="1">
      <c r="A850" s="16">
        <v>33</v>
      </c>
      <c r="B850" s="291" t="str">
        <f t="shared" si="58"/>
        <v>Udaipur</v>
      </c>
      <c r="C850" s="196">
        <f t="shared" si="58"/>
        <v>55797915</v>
      </c>
      <c r="D850" s="300">
        <v>2933.7610109999996</v>
      </c>
      <c r="E850" s="300">
        <f t="shared" si="59"/>
        <v>2933.7610109999996</v>
      </c>
      <c r="F850" s="150">
        <f t="shared" si="57"/>
        <v>1</v>
      </c>
      <c r="G850" s="29"/>
      <c r="H850" s="29"/>
    </row>
    <row r="851" spans="1:8" ht="12.75" customHeight="1">
      <c r="A851" s="31"/>
      <c r="B851" s="1" t="s">
        <v>27</v>
      </c>
      <c r="C851" s="194">
        <f>SUM(C818:C850)</f>
        <v>1022916150</v>
      </c>
      <c r="D851" s="147">
        <v>54675.33290879998</v>
      </c>
      <c r="E851" s="147">
        <f>SUM(E818:E850)</f>
        <v>54725.5593477</v>
      </c>
      <c r="F851" s="139">
        <f t="shared" si="57"/>
        <v>1.0009186306919027</v>
      </c>
      <c r="G851" s="29"/>
      <c r="H851" s="29"/>
    </row>
    <row r="852" spans="1:8" ht="13.5" customHeight="1">
      <c r="A852" s="66"/>
      <c r="B852" s="67"/>
      <c r="C852" s="294"/>
      <c r="D852" s="294"/>
      <c r="E852" s="295"/>
      <c r="F852" s="68"/>
      <c r="G852" s="69"/>
      <c r="H852" s="69"/>
    </row>
    <row r="853" spans="1:8" ht="13.5" customHeight="1">
      <c r="A853" s="43" t="s">
        <v>70</v>
      </c>
      <c r="B853" s="90"/>
      <c r="C853" s="90"/>
      <c r="D853" s="91"/>
      <c r="E853" s="91"/>
      <c r="F853" s="91"/>
      <c r="G853" s="91"/>
      <c r="H853" s="91"/>
    </row>
    <row r="854" spans="1:8" ht="13.5" customHeight="1">
      <c r="A854" s="90"/>
      <c r="B854" s="90"/>
      <c r="C854" s="90"/>
      <c r="D854" s="91"/>
      <c r="E854" s="91"/>
      <c r="F854" s="91"/>
      <c r="G854" s="91"/>
      <c r="H854" s="91"/>
    </row>
    <row r="855" spans="1:8" ht="13.5" customHeight="1">
      <c r="A855" s="43" t="s">
        <v>146</v>
      </c>
      <c r="B855" s="90"/>
      <c r="C855" s="90"/>
      <c r="D855" s="91"/>
      <c r="E855" s="91"/>
      <c r="F855" s="91"/>
      <c r="G855" s="91"/>
      <c r="H855" s="91"/>
    </row>
    <row r="856" spans="1:8" ht="13.5" customHeight="1">
      <c r="A856" s="43" t="s">
        <v>246</v>
      </c>
      <c r="B856" s="90"/>
      <c r="C856" s="90"/>
      <c r="D856" s="91"/>
      <c r="E856" s="91"/>
      <c r="F856" s="91"/>
      <c r="G856" s="91"/>
      <c r="H856" s="91"/>
    </row>
    <row r="857" spans="1:8" ht="36.75" customHeight="1">
      <c r="A857" s="79" t="s">
        <v>37</v>
      </c>
      <c r="B857" s="79" t="s">
        <v>38</v>
      </c>
      <c r="C857" s="79" t="s">
        <v>145</v>
      </c>
      <c r="D857" s="79" t="s">
        <v>113</v>
      </c>
      <c r="E857" s="79" t="s">
        <v>115</v>
      </c>
      <c r="F857" s="162"/>
      <c r="G857" s="93"/>
      <c r="H857" s="93"/>
    </row>
    <row r="858" spans="1:8" ht="14.25">
      <c r="A858" s="92">
        <v>1</v>
      </c>
      <c r="B858" s="92">
        <v>2</v>
      </c>
      <c r="C858" s="92">
        <v>3</v>
      </c>
      <c r="D858" s="92">
        <v>4</v>
      </c>
      <c r="E858" s="92" t="s">
        <v>114</v>
      </c>
      <c r="F858" s="160"/>
      <c r="G858" s="160"/>
      <c r="H858" s="160"/>
    </row>
    <row r="859" spans="1:8" ht="12.75" customHeight="1">
      <c r="A859" s="16">
        <v>1</v>
      </c>
      <c r="B859" s="291" t="str">
        <f>B818</f>
        <v>Ajmer</v>
      </c>
      <c r="C859" s="303">
        <v>3613</v>
      </c>
      <c r="D859" s="303">
        <v>3613</v>
      </c>
      <c r="E859" s="303">
        <f>D859-C859</f>
        <v>0</v>
      </c>
      <c r="F859" s="163"/>
      <c r="G859" s="39"/>
      <c r="H859" s="39"/>
    </row>
    <row r="860" spans="1:8" ht="12.75" customHeight="1">
      <c r="A860" s="16">
        <v>2</v>
      </c>
      <c r="B860" s="291" t="str">
        <f aca="true" t="shared" si="60" ref="B860:B891">B819</f>
        <v>Alwar</v>
      </c>
      <c r="C860" s="303">
        <v>4730</v>
      </c>
      <c r="D860" s="303">
        <v>4730</v>
      </c>
      <c r="E860" s="303">
        <f aca="true" t="shared" si="61" ref="E860:E892">D860-C860</f>
        <v>0</v>
      </c>
      <c r="F860" s="163"/>
      <c r="G860" s="39"/>
      <c r="H860" s="39"/>
    </row>
    <row r="861" spans="1:8" ht="12.75" customHeight="1">
      <c r="A861" s="16">
        <v>3</v>
      </c>
      <c r="B861" s="291" t="str">
        <f t="shared" si="60"/>
        <v>Banswara</v>
      </c>
      <c r="C861" s="303">
        <v>4327</v>
      </c>
      <c r="D861" s="303">
        <v>4327</v>
      </c>
      <c r="E861" s="303">
        <f t="shared" si="61"/>
        <v>0</v>
      </c>
      <c r="F861" s="163"/>
      <c r="G861" s="39"/>
      <c r="H861" s="39"/>
    </row>
    <row r="862" spans="1:8" ht="12.75" customHeight="1">
      <c r="A862" s="16">
        <v>4</v>
      </c>
      <c r="B862" s="291" t="str">
        <f t="shared" si="60"/>
        <v>Baran</v>
      </c>
      <c r="C862" s="303">
        <v>2057</v>
      </c>
      <c r="D862" s="303">
        <v>2057</v>
      </c>
      <c r="E862" s="303">
        <f t="shared" si="61"/>
        <v>0</v>
      </c>
      <c r="F862" s="163"/>
      <c r="G862" s="39"/>
      <c r="H862" s="39"/>
    </row>
    <row r="863" spans="1:8" ht="12.75" customHeight="1">
      <c r="A863" s="16">
        <v>5</v>
      </c>
      <c r="B863" s="291" t="str">
        <f t="shared" si="60"/>
        <v>Barmer</v>
      </c>
      <c r="C863" s="303">
        <v>8171</v>
      </c>
      <c r="D863" s="303">
        <v>8171</v>
      </c>
      <c r="E863" s="303">
        <f t="shared" si="61"/>
        <v>0</v>
      </c>
      <c r="F863" s="163"/>
      <c r="G863" s="39"/>
      <c r="H863" s="39"/>
    </row>
    <row r="864" spans="1:8" ht="12.75" customHeight="1">
      <c r="A864" s="16">
        <v>6</v>
      </c>
      <c r="B864" s="291" t="str">
        <f t="shared" si="60"/>
        <v>Bharatpur</v>
      </c>
      <c r="C864" s="303">
        <v>3364</v>
      </c>
      <c r="D864" s="303">
        <v>3364</v>
      </c>
      <c r="E864" s="303">
        <f t="shared" si="61"/>
        <v>0</v>
      </c>
      <c r="F864" s="163"/>
      <c r="G864" s="39"/>
      <c r="H864" s="39"/>
    </row>
    <row r="865" spans="1:8" ht="12.75" customHeight="1">
      <c r="A865" s="16">
        <v>7</v>
      </c>
      <c r="B865" s="291" t="str">
        <f t="shared" si="60"/>
        <v>Bhilwara</v>
      </c>
      <c r="C865" s="303">
        <v>5071</v>
      </c>
      <c r="D865" s="303">
        <v>5071</v>
      </c>
      <c r="E865" s="303">
        <f t="shared" si="61"/>
        <v>0</v>
      </c>
      <c r="F865" s="163"/>
      <c r="G865" s="39"/>
      <c r="H865" s="39"/>
    </row>
    <row r="866" spans="1:8" ht="12.75" customHeight="1">
      <c r="A866" s="16">
        <v>8</v>
      </c>
      <c r="B866" s="291" t="str">
        <f t="shared" si="60"/>
        <v>Bikaner</v>
      </c>
      <c r="C866" s="303">
        <v>3516</v>
      </c>
      <c r="D866" s="303">
        <v>3516</v>
      </c>
      <c r="E866" s="303">
        <f t="shared" si="61"/>
        <v>0</v>
      </c>
      <c r="F866" s="163"/>
      <c r="G866" s="39"/>
      <c r="H866" s="39"/>
    </row>
    <row r="867" spans="1:8" ht="12.75" customHeight="1">
      <c r="A867" s="16">
        <v>9</v>
      </c>
      <c r="B867" s="291" t="str">
        <f t="shared" si="60"/>
        <v>Bundi</v>
      </c>
      <c r="C867" s="303">
        <v>2200</v>
      </c>
      <c r="D867" s="303">
        <v>2200</v>
      </c>
      <c r="E867" s="303">
        <f t="shared" si="61"/>
        <v>0</v>
      </c>
      <c r="F867" s="163"/>
      <c r="G867" s="39"/>
      <c r="H867" s="39"/>
    </row>
    <row r="868" spans="1:8" ht="12.75" customHeight="1">
      <c r="A868" s="16">
        <v>10</v>
      </c>
      <c r="B868" s="291" t="str">
        <f t="shared" si="60"/>
        <v>Chittorgarh</v>
      </c>
      <c r="C868" s="303">
        <v>3183</v>
      </c>
      <c r="D868" s="303">
        <v>3183</v>
      </c>
      <c r="E868" s="303">
        <f t="shared" si="61"/>
        <v>0</v>
      </c>
      <c r="F868" s="163"/>
      <c r="G868" s="39"/>
      <c r="H868" s="39"/>
    </row>
    <row r="869" spans="1:8" ht="12.75" customHeight="1">
      <c r="A869" s="16">
        <v>11</v>
      </c>
      <c r="B869" s="291" t="str">
        <f t="shared" si="60"/>
        <v>Churu</v>
      </c>
      <c r="C869" s="303">
        <v>2426</v>
      </c>
      <c r="D869" s="303">
        <v>2426</v>
      </c>
      <c r="E869" s="303">
        <f t="shared" si="61"/>
        <v>0</v>
      </c>
      <c r="F869" s="163"/>
      <c r="G869" s="39"/>
      <c r="H869" s="39"/>
    </row>
    <row r="870" spans="1:8" ht="12.75" customHeight="1">
      <c r="A870" s="16">
        <v>12</v>
      </c>
      <c r="B870" s="291" t="str">
        <f t="shared" si="60"/>
        <v>Dausa</v>
      </c>
      <c r="C870" s="303">
        <v>2870</v>
      </c>
      <c r="D870" s="303">
        <v>2870</v>
      </c>
      <c r="E870" s="303">
        <f t="shared" si="61"/>
        <v>0</v>
      </c>
      <c r="F870" s="163"/>
      <c r="G870" s="39"/>
      <c r="H870" s="39"/>
    </row>
    <row r="871" spans="1:8" ht="12.75" customHeight="1">
      <c r="A871" s="16">
        <v>13</v>
      </c>
      <c r="B871" s="291" t="str">
        <f t="shared" si="60"/>
        <v>Dholpur</v>
      </c>
      <c r="C871" s="303">
        <v>2542</v>
      </c>
      <c r="D871" s="303">
        <v>2542</v>
      </c>
      <c r="E871" s="303">
        <f t="shared" si="61"/>
        <v>0</v>
      </c>
      <c r="F871" s="163"/>
      <c r="G871" s="39"/>
      <c r="H871" s="39"/>
    </row>
    <row r="872" spans="1:8" ht="12.75" customHeight="1">
      <c r="A872" s="16">
        <v>14</v>
      </c>
      <c r="B872" s="291" t="str">
        <f t="shared" si="60"/>
        <v>Dungarpur</v>
      </c>
      <c r="C872" s="303">
        <v>3679</v>
      </c>
      <c r="D872" s="303">
        <v>3679</v>
      </c>
      <c r="E872" s="303">
        <f t="shared" si="61"/>
        <v>0</v>
      </c>
      <c r="F872" s="163"/>
      <c r="G872" s="39"/>
      <c r="H872" s="39"/>
    </row>
    <row r="873" spans="1:8" ht="12.75" customHeight="1">
      <c r="A873" s="16">
        <v>15</v>
      </c>
      <c r="B873" s="291" t="str">
        <f t="shared" si="60"/>
        <v>Ganganagar</v>
      </c>
      <c r="C873" s="303">
        <v>3115</v>
      </c>
      <c r="D873" s="303">
        <v>3115</v>
      </c>
      <c r="E873" s="303">
        <f t="shared" si="61"/>
        <v>0</v>
      </c>
      <c r="F873" s="163"/>
      <c r="G873" s="39"/>
      <c r="H873" s="39"/>
    </row>
    <row r="874" spans="1:8" ht="12.75" customHeight="1">
      <c r="A874" s="16">
        <v>16</v>
      </c>
      <c r="B874" s="291" t="str">
        <f t="shared" si="60"/>
        <v>Hanumangarh</v>
      </c>
      <c r="C874" s="303">
        <v>2147</v>
      </c>
      <c r="D874" s="303">
        <v>2147</v>
      </c>
      <c r="E874" s="303">
        <f t="shared" si="61"/>
        <v>0</v>
      </c>
      <c r="F874" s="163"/>
      <c r="G874" s="39"/>
      <c r="H874" s="39"/>
    </row>
    <row r="875" spans="1:8" ht="12.75" customHeight="1">
      <c r="A875" s="16">
        <v>17</v>
      </c>
      <c r="B875" s="291" t="str">
        <f t="shared" si="60"/>
        <v>Jaipur</v>
      </c>
      <c r="C875" s="303">
        <v>3188</v>
      </c>
      <c r="D875" s="303">
        <v>3188</v>
      </c>
      <c r="E875" s="303">
        <f t="shared" si="61"/>
        <v>0</v>
      </c>
      <c r="F875" s="163"/>
      <c r="G875" s="39"/>
      <c r="H875" s="39"/>
    </row>
    <row r="876" spans="1:8" ht="12.75" customHeight="1">
      <c r="A876" s="16">
        <v>18</v>
      </c>
      <c r="B876" s="291" t="str">
        <f t="shared" si="60"/>
        <v>Jaiselmer</v>
      </c>
      <c r="C876" s="303">
        <v>2020</v>
      </c>
      <c r="D876" s="303">
        <v>2020</v>
      </c>
      <c r="E876" s="303">
        <f t="shared" si="61"/>
        <v>0</v>
      </c>
      <c r="F876" s="163"/>
      <c r="G876" s="39"/>
      <c r="H876" s="39"/>
    </row>
    <row r="877" spans="1:8" ht="12.75" customHeight="1">
      <c r="A877" s="16">
        <v>19</v>
      </c>
      <c r="B877" s="291" t="str">
        <f t="shared" si="60"/>
        <v>Jalore</v>
      </c>
      <c r="C877" s="303">
        <v>3679</v>
      </c>
      <c r="D877" s="303">
        <v>3679</v>
      </c>
      <c r="E877" s="303">
        <f t="shared" si="61"/>
        <v>0</v>
      </c>
      <c r="F877" s="163"/>
      <c r="G877" s="39"/>
      <c r="H877" s="39"/>
    </row>
    <row r="878" spans="1:8" ht="12.75" customHeight="1">
      <c r="A878" s="16">
        <v>20</v>
      </c>
      <c r="B878" s="291" t="str">
        <f t="shared" si="60"/>
        <v>Jhalawar</v>
      </c>
      <c r="C878" s="303">
        <v>2937</v>
      </c>
      <c r="D878" s="303">
        <v>2937</v>
      </c>
      <c r="E878" s="303">
        <f t="shared" si="61"/>
        <v>0</v>
      </c>
      <c r="F878" s="163"/>
      <c r="G878" s="39"/>
      <c r="H878" s="39"/>
    </row>
    <row r="879" spans="1:8" ht="12.75" customHeight="1">
      <c r="A879" s="16">
        <v>21</v>
      </c>
      <c r="B879" s="291" t="str">
        <f t="shared" si="60"/>
        <v>Jhunjhunu</v>
      </c>
      <c r="C879" s="303">
        <v>2467</v>
      </c>
      <c r="D879" s="303">
        <v>2467</v>
      </c>
      <c r="E879" s="303">
        <f t="shared" si="61"/>
        <v>0</v>
      </c>
      <c r="F879" s="163"/>
      <c r="G879" s="39" t="s">
        <v>12</v>
      </c>
      <c r="H879" s="39"/>
    </row>
    <row r="880" spans="1:8" ht="12.75" customHeight="1">
      <c r="A880" s="16">
        <v>22</v>
      </c>
      <c r="B880" s="291" t="str">
        <f t="shared" si="60"/>
        <v>Jodhpur</v>
      </c>
      <c r="C880" s="303">
        <v>5065</v>
      </c>
      <c r="D880" s="303">
        <v>5065</v>
      </c>
      <c r="E880" s="303">
        <f t="shared" si="61"/>
        <v>0</v>
      </c>
      <c r="F880" s="163"/>
      <c r="G880" s="39"/>
      <c r="H880" s="39"/>
    </row>
    <row r="881" spans="1:8" ht="12.75" customHeight="1">
      <c r="A881" s="16">
        <v>23</v>
      </c>
      <c r="B881" s="291" t="str">
        <f t="shared" si="60"/>
        <v>Karauli</v>
      </c>
      <c r="C881" s="303">
        <v>2052</v>
      </c>
      <c r="D881" s="303">
        <v>2052</v>
      </c>
      <c r="E881" s="303">
        <f t="shared" si="61"/>
        <v>0</v>
      </c>
      <c r="F881" s="163"/>
      <c r="G881" s="39"/>
      <c r="H881" s="39"/>
    </row>
    <row r="882" spans="1:8" ht="12.75" customHeight="1">
      <c r="A882" s="16">
        <v>24</v>
      </c>
      <c r="B882" s="291" t="str">
        <f t="shared" si="60"/>
        <v>Kota</v>
      </c>
      <c r="C882" s="303">
        <v>2047</v>
      </c>
      <c r="D882" s="303">
        <v>2047</v>
      </c>
      <c r="E882" s="303">
        <f t="shared" si="61"/>
        <v>0</v>
      </c>
      <c r="F882" s="163"/>
      <c r="G882" s="39"/>
      <c r="H882" s="39"/>
    </row>
    <row r="883" spans="1:8" ht="12.75" customHeight="1">
      <c r="A883" s="16">
        <v>25</v>
      </c>
      <c r="B883" s="291" t="str">
        <f t="shared" si="60"/>
        <v>Nagaur</v>
      </c>
      <c r="C883" s="303">
        <v>5389</v>
      </c>
      <c r="D883" s="303">
        <v>5389</v>
      </c>
      <c r="E883" s="303">
        <f t="shared" si="61"/>
        <v>0</v>
      </c>
      <c r="F883" s="163"/>
      <c r="G883" s="39"/>
      <c r="H883" s="39"/>
    </row>
    <row r="884" spans="1:8" ht="12.75" customHeight="1">
      <c r="A884" s="16">
        <v>26</v>
      </c>
      <c r="B884" s="291" t="str">
        <f t="shared" si="60"/>
        <v>Pali</v>
      </c>
      <c r="C884" s="303">
        <v>3238</v>
      </c>
      <c r="D884" s="303">
        <v>3238</v>
      </c>
      <c r="E884" s="303">
        <f t="shared" si="61"/>
        <v>0</v>
      </c>
      <c r="F884" s="163"/>
      <c r="G884" s="39"/>
      <c r="H884" s="39"/>
    </row>
    <row r="885" spans="1:8" ht="12.75" customHeight="1">
      <c r="A885" s="16">
        <v>27</v>
      </c>
      <c r="B885" s="291" t="str">
        <f t="shared" si="60"/>
        <v>Partapgarh</v>
      </c>
      <c r="C885" s="303">
        <v>2305</v>
      </c>
      <c r="D885" s="303">
        <v>2305</v>
      </c>
      <c r="E885" s="303">
        <f t="shared" si="61"/>
        <v>0</v>
      </c>
      <c r="F885" s="163"/>
      <c r="G885" s="39"/>
      <c r="H885" s="39"/>
    </row>
    <row r="886" spans="1:8" ht="12.75" customHeight="1">
      <c r="A886" s="16">
        <v>28</v>
      </c>
      <c r="B886" s="291" t="str">
        <f t="shared" si="60"/>
        <v>Rajsamand</v>
      </c>
      <c r="C886" s="303">
        <v>2353</v>
      </c>
      <c r="D886" s="303">
        <v>2353</v>
      </c>
      <c r="E886" s="303">
        <f t="shared" si="61"/>
        <v>0</v>
      </c>
      <c r="F886" s="163"/>
      <c r="G886" s="39"/>
      <c r="H886" s="39"/>
    </row>
    <row r="887" spans="1:8" ht="12.75" customHeight="1">
      <c r="A887" s="16">
        <v>29</v>
      </c>
      <c r="B887" s="291" t="str">
        <f t="shared" si="60"/>
        <v>S.Madhopur</v>
      </c>
      <c r="C887" s="303">
        <v>1869</v>
      </c>
      <c r="D887" s="303">
        <v>1869</v>
      </c>
      <c r="E887" s="303">
        <f t="shared" si="61"/>
        <v>0</v>
      </c>
      <c r="F887" s="163"/>
      <c r="G887" s="39"/>
      <c r="H887" s="39"/>
    </row>
    <row r="888" spans="1:8" ht="12.75" customHeight="1">
      <c r="A888" s="16">
        <v>30</v>
      </c>
      <c r="B888" s="291" t="str">
        <f t="shared" si="60"/>
        <v>Sikar</v>
      </c>
      <c r="C888" s="303">
        <v>3317</v>
      </c>
      <c r="D888" s="303">
        <v>3317</v>
      </c>
      <c r="E888" s="303">
        <f t="shared" si="61"/>
        <v>0</v>
      </c>
      <c r="F888" s="163"/>
      <c r="G888" s="39"/>
      <c r="H888" s="39"/>
    </row>
    <row r="889" spans="1:8" ht="12.75" customHeight="1">
      <c r="A889" s="16">
        <v>31</v>
      </c>
      <c r="B889" s="291" t="str">
        <f t="shared" si="60"/>
        <v>Sirohi</v>
      </c>
      <c r="C889" s="303">
        <v>1707</v>
      </c>
      <c r="D889" s="303">
        <v>1707</v>
      </c>
      <c r="E889" s="303">
        <f t="shared" si="61"/>
        <v>0</v>
      </c>
      <c r="F889" s="163"/>
      <c r="G889" s="39"/>
      <c r="H889" s="39"/>
    </row>
    <row r="890" spans="1:8" ht="12.75" customHeight="1">
      <c r="A890" s="16">
        <v>32</v>
      </c>
      <c r="B890" s="291" t="str">
        <f t="shared" si="60"/>
        <v>Tonk</v>
      </c>
      <c r="C890" s="303">
        <v>2556</v>
      </c>
      <c r="D890" s="303">
        <v>2556</v>
      </c>
      <c r="E890" s="303">
        <f t="shared" si="61"/>
        <v>0</v>
      </c>
      <c r="F890" s="163"/>
      <c r="G890" s="39"/>
      <c r="H890" s="39"/>
    </row>
    <row r="891" spans="1:8" ht="12.75" customHeight="1">
      <c r="A891" s="16">
        <v>33</v>
      </c>
      <c r="B891" s="291" t="str">
        <f t="shared" si="60"/>
        <v>Udaipur</v>
      </c>
      <c r="C891" s="303">
        <v>6722</v>
      </c>
      <c r="D891" s="303">
        <v>6722</v>
      </c>
      <c r="E891" s="303">
        <f t="shared" si="61"/>
        <v>0</v>
      </c>
      <c r="F891" s="163"/>
      <c r="G891" s="39"/>
      <c r="H891" s="39"/>
    </row>
    <row r="892" spans="1:8" ht="15" customHeight="1">
      <c r="A892" s="31"/>
      <c r="B892" s="1" t="s">
        <v>27</v>
      </c>
      <c r="C892" s="161">
        <f>SUM(C859:C891)</f>
        <v>109922</v>
      </c>
      <c r="D892" s="161">
        <f>SUM(D859:D891)</f>
        <v>109922</v>
      </c>
      <c r="E892" s="161">
        <f t="shared" si="61"/>
        <v>0</v>
      </c>
      <c r="F892" s="164"/>
      <c r="G892" s="35"/>
      <c r="H892" s="35"/>
    </row>
    <row r="893" spans="1:8" ht="15" customHeight="1">
      <c r="A893" s="37"/>
      <c r="B893" s="2"/>
      <c r="C893" s="158"/>
      <c r="D893" s="159"/>
      <c r="E893" s="159"/>
      <c r="F893" s="159"/>
      <c r="G893" s="35"/>
      <c r="H893" s="35"/>
    </row>
    <row r="894" spans="1:8" ht="15" customHeight="1">
      <c r="A894" s="37"/>
      <c r="B894" s="2"/>
      <c r="C894" s="158"/>
      <c r="D894" s="159"/>
      <c r="E894" s="159"/>
      <c r="F894" s="159"/>
      <c r="G894" s="35"/>
      <c r="H894" s="35"/>
    </row>
    <row r="895" spans="1:8" ht="13.5" customHeight="1">
      <c r="A895" s="43" t="s">
        <v>71</v>
      </c>
      <c r="B895" s="90"/>
      <c r="C895" s="90"/>
      <c r="D895" s="91"/>
      <c r="E895" s="91"/>
      <c r="F895" s="91"/>
      <c r="G895" s="91"/>
      <c r="H895" s="91"/>
    </row>
    <row r="896" spans="1:8" ht="13.5" customHeight="1">
      <c r="A896" s="43" t="s">
        <v>247</v>
      </c>
      <c r="B896" s="90"/>
      <c r="C896" s="90"/>
      <c r="D896" s="91"/>
      <c r="E896" s="91"/>
      <c r="F896" s="91"/>
      <c r="G896" s="91"/>
      <c r="H896" s="91"/>
    </row>
    <row r="897" spans="1:8" ht="42" customHeight="1">
      <c r="A897" s="14" t="s">
        <v>37</v>
      </c>
      <c r="B897" s="14" t="s">
        <v>38</v>
      </c>
      <c r="C897" s="14" t="s">
        <v>147</v>
      </c>
      <c r="D897" s="14" t="s">
        <v>239</v>
      </c>
      <c r="E897" s="14" t="s">
        <v>72</v>
      </c>
      <c r="F897" s="14" t="s">
        <v>73</v>
      </c>
      <c r="G897" s="14" t="s">
        <v>74</v>
      </c>
      <c r="H897" s="136"/>
    </row>
    <row r="898" spans="1:8" ht="14.25">
      <c r="A898" s="92">
        <v>1</v>
      </c>
      <c r="B898" s="92">
        <v>2</v>
      </c>
      <c r="C898" s="92">
        <v>3</v>
      </c>
      <c r="D898" s="92">
        <v>4</v>
      </c>
      <c r="E898" s="92">
        <v>5</v>
      </c>
      <c r="F898" s="92">
        <v>6</v>
      </c>
      <c r="G898" s="92">
        <v>7</v>
      </c>
      <c r="H898" s="160"/>
    </row>
    <row r="899" spans="1:8" ht="12.75" customHeight="1">
      <c r="A899" s="170">
        <v>1</v>
      </c>
      <c r="B899" s="291" t="str">
        <f>B859</f>
        <v>Ajmer</v>
      </c>
      <c r="C899" s="233">
        <v>476.916</v>
      </c>
      <c r="D899" s="233">
        <v>-151.16309965837598</v>
      </c>
      <c r="E899" s="233">
        <v>348.63354766194783</v>
      </c>
      <c r="F899" s="233">
        <f>D899+E899</f>
        <v>197.47044800357185</v>
      </c>
      <c r="G899" s="180">
        <f>F899/C899</f>
        <v>0.41405708343517905</v>
      </c>
      <c r="H899" s="249"/>
    </row>
    <row r="900" spans="1:8" ht="12.75" customHeight="1">
      <c r="A900" s="170">
        <v>2</v>
      </c>
      <c r="B900" s="291" t="str">
        <f aca="true" t="shared" si="62" ref="B900:B931">B860</f>
        <v>Alwar</v>
      </c>
      <c r="C900" s="233">
        <v>624.36</v>
      </c>
      <c r="D900" s="233">
        <v>78.82581478655723</v>
      </c>
      <c r="E900" s="233">
        <v>482.25339511233324</v>
      </c>
      <c r="F900" s="233">
        <f aca="true" t="shared" si="63" ref="F900:F931">D900+E900</f>
        <v>561.0792098988904</v>
      </c>
      <c r="G900" s="180">
        <f aca="true" t="shared" si="64" ref="G900:G931">F900/C900</f>
        <v>0.8986469503153476</v>
      </c>
      <c r="H900" s="249"/>
    </row>
    <row r="901" spans="1:8" ht="12.75" customHeight="1">
      <c r="A901" s="170">
        <v>3</v>
      </c>
      <c r="B901" s="291" t="str">
        <f t="shared" si="62"/>
        <v>Banswara</v>
      </c>
      <c r="C901" s="233">
        <v>571.164</v>
      </c>
      <c r="D901" s="233">
        <v>-25.915391647172733</v>
      </c>
      <c r="E901" s="233">
        <v>482.5974893532529</v>
      </c>
      <c r="F901" s="233">
        <f t="shared" si="63"/>
        <v>456.6820977060802</v>
      </c>
      <c r="G901" s="180">
        <f t="shared" si="64"/>
        <v>0.7995638690570137</v>
      </c>
      <c r="H901" s="249"/>
    </row>
    <row r="902" spans="1:8" ht="12.75" customHeight="1">
      <c r="A902" s="170">
        <v>4</v>
      </c>
      <c r="B902" s="291" t="str">
        <f t="shared" si="62"/>
        <v>Baran</v>
      </c>
      <c r="C902" s="233">
        <v>271.524</v>
      </c>
      <c r="D902" s="233">
        <v>33.246925968092384</v>
      </c>
      <c r="E902" s="233">
        <v>142.76733830616047</v>
      </c>
      <c r="F902" s="233">
        <f t="shared" si="63"/>
        <v>176.01426427425287</v>
      </c>
      <c r="G902" s="180">
        <f t="shared" si="64"/>
        <v>0.6482456956816077</v>
      </c>
      <c r="H902" s="249"/>
    </row>
    <row r="903" spans="1:8" ht="12.75" customHeight="1">
      <c r="A903" s="170">
        <v>5</v>
      </c>
      <c r="B903" s="291" t="str">
        <f t="shared" si="62"/>
        <v>Barmer</v>
      </c>
      <c r="C903" s="233">
        <v>1275.962</v>
      </c>
      <c r="D903" s="233">
        <v>-82.35891490345861</v>
      </c>
      <c r="E903" s="233">
        <v>1722.5903675588572</v>
      </c>
      <c r="F903" s="233">
        <f t="shared" si="63"/>
        <v>1640.2314526553987</v>
      </c>
      <c r="G903" s="180">
        <f t="shared" si="64"/>
        <v>1.2854861294109061</v>
      </c>
      <c r="H903" s="249"/>
    </row>
    <row r="904" spans="1:8" ht="12.75" customHeight="1">
      <c r="A904" s="170">
        <v>6</v>
      </c>
      <c r="B904" s="291" t="str">
        <f t="shared" si="62"/>
        <v>Bharatpur</v>
      </c>
      <c r="C904" s="233">
        <v>444.048</v>
      </c>
      <c r="D904" s="233">
        <v>-23.88692711137898</v>
      </c>
      <c r="E904" s="233">
        <v>404.07104195032133</v>
      </c>
      <c r="F904" s="233">
        <f t="shared" si="63"/>
        <v>380.1841148389424</v>
      </c>
      <c r="G904" s="180">
        <f t="shared" si="64"/>
        <v>0.8561779691360898</v>
      </c>
      <c r="H904" s="249"/>
    </row>
    <row r="905" spans="1:8" ht="12.75" customHeight="1">
      <c r="A905" s="170">
        <v>7</v>
      </c>
      <c r="B905" s="291" t="str">
        <f t="shared" si="62"/>
        <v>Bhilwara</v>
      </c>
      <c r="C905" s="233">
        <v>669.3720000000001</v>
      </c>
      <c r="D905" s="233">
        <v>-132.3941150638666</v>
      </c>
      <c r="E905" s="233">
        <v>565.8765987336371</v>
      </c>
      <c r="F905" s="233">
        <f t="shared" si="63"/>
        <v>433.48248366977055</v>
      </c>
      <c r="G905" s="180">
        <f t="shared" si="64"/>
        <v>0.6475957818220219</v>
      </c>
      <c r="H905" s="249"/>
    </row>
    <row r="906" spans="1:8" ht="12.75" customHeight="1">
      <c r="A906" s="170">
        <v>8</v>
      </c>
      <c r="B906" s="291" t="str">
        <f t="shared" si="62"/>
        <v>Bikaner</v>
      </c>
      <c r="C906" s="233">
        <v>480.662</v>
      </c>
      <c r="D906" s="233">
        <v>-48.808225935935184</v>
      </c>
      <c r="E906" s="233">
        <v>240.44999402591495</v>
      </c>
      <c r="F906" s="233">
        <f t="shared" si="63"/>
        <v>191.64176808997976</v>
      </c>
      <c r="G906" s="180">
        <f t="shared" si="64"/>
        <v>0.3987038045237189</v>
      </c>
      <c r="H906" s="249"/>
    </row>
    <row r="907" spans="1:8" ht="12.75" customHeight="1">
      <c r="A907" s="170">
        <v>9</v>
      </c>
      <c r="B907" s="291" t="str">
        <f t="shared" si="62"/>
        <v>Bundi</v>
      </c>
      <c r="C907" s="233">
        <v>290.4</v>
      </c>
      <c r="D907" s="233">
        <v>-76.55636663812446</v>
      </c>
      <c r="E907" s="233">
        <v>255.53291570341935</v>
      </c>
      <c r="F907" s="233">
        <f t="shared" si="63"/>
        <v>178.97654906529488</v>
      </c>
      <c r="G907" s="180">
        <f t="shared" si="64"/>
        <v>0.616310430665616</v>
      </c>
      <c r="H907" s="249"/>
    </row>
    <row r="908" spans="1:8" ht="12.75" customHeight="1">
      <c r="A908" s="170">
        <v>10</v>
      </c>
      <c r="B908" s="291" t="str">
        <f t="shared" si="62"/>
        <v>Chittorgarh</v>
      </c>
      <c r="C908" s="233">
        <v>420.156</v>
      </c>
      <c r="D908" s="233">
        <v>-79.64907443494577</v>
      </c>
      <c r="E908" s="233">
        <v>266.95115979232355</v>
      </c>
      <c r="F908" s="233">
        <f t="shared" si="63"/>
        <v>187.3020853573778</v>
      </c>
      <c r="G908" s="180">
        <f t="shared" si="64"/>
        <v>0.445791766290087</v>
      </c>
      <c r="H908" s="249"/>
    </row>
    <row r="909" spans="1:8" ht="12.75" customHeight="1">
      <c r="A909" s="170">
        <v>11</v>
      </c>
      <c r="B909" s="291" t="str">
        <f t="shared" si="62"/>
        <v>Churu</v>
      </c>
      <c r="C909" s="233">
        <v>331.23199999999997</v>
      </c>
      <c r="D909" s="233">
        <v>-60.740857619325666</v>
      </c>
      <c r="E909" s="233">
        <v>310.4461996264609</v>
      </c>
      <c r="F909" s="233">
        <f t="shared" si="63"/>
        <v>249.70534200713524</v>
      </c>
      <c r="G909" s="180">
        <f t="shared" si="64"/>
        <v>0.7538684124937665</v>
      </c>
      <c r="H909" s="249"/>
    </row>
    <row r="910" spans="1:8" ht="12.75" customHeight="1">
      <c r="A910" s="170">
        <v>12</v>
      </c>
      <c r="B910" s="291" t="str">
        <f t="shared" si="62"/>
        <v>Dausa</v>
      </c>
      <c r="C910" s="233">
        <v>378.84</v>
      </c>
      <c r="D910" s="233">
        <v>-128.68196682627618</v>
      </c>
      <c r="E910" s="233">
        <v>263.96125854027935</v>
      </c>
      <c r="F910" s="233">
        <f t="shared" si="63"/>
        <v>135.27929171400316</v>
      </c>
      <c r="G910" s="180">
        <f t="shared" si="64"/>
        <v>0.3570881947893654</v>
      </c>
      <c r="H910" s="249"/>
    </row>
    <row r="911" spans="1:8" ht="12.75" customHeight="1">
      <c r="A911" s="170">
        <v>13</v>
      </c>
      <c r="B911" s="291" t="str">
        <f t="shared" si="62"/>
        <v>Dholpur</v>
      </c>
      <c r="C911" s="233">
        <v>335.544</v>
      </c>
      <c r="D911" s="233">
        <v>-81.75778908139837</v>
      </c>
      <c r="E911" s="233">
        <v>213.73149839841346</v>
      </c>
      <c r="F911" s="233">
        <f t="shared" si="63"/>
        <v>131.9737093170151</v>
      </c>
      <c r="G911" s="180">
        <f t="shared" si="64"/>
        <v>0.39331267826876687</v>
      </c>
      <c r="H911" s="249"/>
    </row>
    <row r="912" spans="1:8" ht="12.75" customHeight="1">
      <c r="A912" s="170">
        <v>14</v>
      </c>
      <c r="B912" s="291" t="str">
        <f t="shared" si="62"/>
        <v>Dungarpur</v>
      </c>
      <c r="C912" s="233">
        <v>485.628</v>
      </c>
      <c r="D912" s="233">
        <v>-162.51249706637137</v>
      </c>
      <c r="E912" s="233">
        <v>306.36889798434936</v>
      </c>
      <c r="F912" s="233">
        <f t="shared" si="63"/>
        <v>143.856400917978</v>
      </c>
      <c r="G912" s="180">
        <f t="shared" si="64"/>
        <v>0.2962275670224493</v>
      </c>
      <c r="H912" s="249"/>
    </row>
    <row r="913" spans="1:8" ht="12.75" customHeight="1">
      <c r="A913" s="170">
        <v>15</v>
      </c>
      <c r="B913" s="291" t="str">
        <f t="shared" si="62"/>
        <v>Ganganagar</v>
      </c>
      <c r="C913" s="233">
        <v>411.18</v>
      </c>
      <c r="D913" s="233">
        <v>95.1100842246372</v>
      </c>
      <c r="E913" s="233">
        <v>214.69044174512865</v>
      </c>
      <c r="F913" s="233">
        <f t="shared" si="63"/>
        <v>309.8005259697659</v>
      </c>
      <c r="G913" s="180">
        <f t="shared" si="64"/>
        <v>0.7534425944106374</v>
      </c>
      <c r="H913" s="249"/>
    </row>
    <row r="914" spans="1:8" ht="12.75" customHeight="1">
      <c r="A914" s="170">
        <v>16</v>
      </c>
      <c r="B914" s="291" t="str">
        <f t="shared" si="62"/>
        <v>Hanumangarh</v>
      </c>
      <c r="C914" s="233">
        <v>290.56399999999996</v>
      </c>
      <c r="D914" s="233">
        <v>-50.2552899206408</v>
      </c>
      <c r="E914" s="233">
        <v>180.1260168549923</v>
      </c>
      <c r="F914" s="233">
        <f t="shared" si="63"/>
        <v>129.8707269343515</v>
      </c>
      <c r="G914" s="180">
        <f t="shared" si="64"/>
        <v>0.4469608311227527</v>
      </c>
      <c r="H914" s="249"/>
    </row>
    <row r="915" spans="1:8" ht="12.75" customHeight="1">
      <c r="A915" s="170">
        <v>17</v>
      </c>
      <c r="B915" s="291" t="str">
        <f t="shared" si="62"/>
        <v>Jaipur</v>
      </c>
      <c r="C915" s="233">
        <v>420.81600000000003</v>
      </c>
      <c r="D915" s="233">
        <v>5.351378039463981</v>
      </c>
      <c r="E915" s="233">
        <v>417.56734708011436</v>
      </c>
      <c r="F915" s="233">
        <f t="shared" si="63"/>
        <v>422.9187251195783</v>
      </c>
      <c r="G915" s="180">
        <f t="shared" si="64"/>
        <v>1.004996780349555</v>
      </c>
      <c r="H915" s="249"/>
    </row>
    <row r="916" spans="1:8" s="195" customFormat="1" ht="12.75" customHeight="1">
      <c r="A916" s="170">
        <v>18</v>
      </c>
      <c r="B916" s="291" t="str">
        <f t="shared" si="62"/>
        <v>Jaiselmer</v>
      </c>
      <c r="C916" s="233">
        <v>320.05</v>
      </c>
      <c r="D916" s="233">
        <v>29.80825669142989</v>
      </c>
      <c r="E916" s="233">
        <v>264.0171626507172</v>
      </c>
      <c r="F916" s="233">
        <f t="shared" si="63"/>
        <v>293.8254193421471</v>
      </c>
      <c r="G916" s="180">
        <f t="shared" si="64"/>
        <v>0.9180609884147698</v>
      </c>
      <c r="H916" s="249"/>
    </row>
    <row r="917" spans="1:8" ht="12.75" customHeight="1">
      <c r="A917" s="170">
        <v>19</v>
      </c>
      <c r="B917" s="291" t="str">
        <f t="shared" si="62"/>
        <v>Jalore</v>
      </c>
      <c r="C917" s="233">
        <v>569.498</v>
      </c>
      <c r="D917" s="233">
        <v>-45.36997637585965</v>
      </c>
      <c r="E917" s="233">
        <v>360.3939566303961</v>
      </c>
      <c r="F917" s="233">
        <f t="shared" si="63"/>
        <v>315.0239802545364</v>
      </c>
      <c r="G917" s="180">
        <f t="shared" si="64"/>
        <v>0.5531608192733537</v>
      </c>
      <c r="H917" s="249"/>
    </row>
    <row r="918" spans="1:8" ht="12.75" customHeight="1">
      <c r="A918" s="170">
        <v>20</v>
      </c>
      <c r="B918" s="291" t="str">
        <f t="shared" si="62"/>
        <v>Jhalawar</v>
      </c>
      <c r="C918" s="233">
        <v>387.68399999999997</v>
      </c>
      <c r="D918" s="233">
        <v>58.45090772847141</v>
      </c>
      <c r="E918" s="233">
        <v>400.27172927514005</v>
      </c>
      <c r="F918" s="233">
        <f t="shared" si="63"/>
        <v>458.72263700361145</v>
      </c>
      <c r="G918" s="180">
        <f t="shared" si="64"/>
        <v>1.1832385061122241</v>
      </c>
      <c r="H918" s="249"/>
    </row>
    <row r="919" spans="1:8" ht="12.75" customHeight="1">
      <c r="A919" s="170">
        <v>21</v>
      </c>
      <c r="B919" s="291" t="str">
        <f t="shared" si="62"/>
        <v>Jhunjhunu</v>
      </c>
      <c r="C919" s="233">
        <v>325.644</v>
      </c>
      <c r="D919" s="233">
        <v>-25.93700252567222</v>
      </c>
      <c r="E919" s="233">
        <v>179.66618578316456</v>
      </c>
      <c r="F919" s="233">
        <f t="shared" si="63"/>
        <v>153.72918325749234</v>
      </c>
      <c r="G919" s="180">
        <f t="shared" si="64"/>
        <v>0.4720774319732356</v>
      </c>
      <c r="H919" s="249"/>
    </row>
    <row r="920" spans="1:8" ht="12.75" customHeight="1">
      <c r="A920" s="170">
        <v>22</v>
      </c>
      <c r="B920" s="291" t="str">
        <f t="shared" si="62"/>
        <v>Jodhpur</v>
      </c>
      <c r="C920" s="233">
        <v>703.3</v>
      </c>
      <c r="D920" s="233">
        <v>-127.13432273294204</v>
      </c>
      <c r="E920" s="233">
        <v>513.5693570139252</v>
      </c>
      <c r="F920" s="233">
        <f t="shared" si="63"/>
        <v>386.4350342809832</v>
      </c>
      <c r="G920" s="180">
        <f t="shared" si="64"/>
        <v>0.5494597387757475</v>
      </c>
      <c r="H920" s="249"/>
    </row>
    <row r="921" spans="1:8" ht="12.75" customHeight="1">
      <c r="A921" s="170">
        <v>23</v>
      </c>
      <c r="B921" s="291" t="str">
        <f t="shared" si="62"/>
        <v>Karauli</v>
      </c>
      <c r="C921" s="233">
        <v>270.86400000000003</v>
      </c>
      <c r="D921" s="233">
        <v>-118.76805853234079</v>
      </c>
      <c r="E921" s="233">
        <v>186.75252887488188</v>
      </c>
      <c r="F921" s="233">
        <f t="shared" si="63"/>
        <v>67.98447034254109</v>
      </c>
      <c r="G921" s="180">
        <f t="shared" si="64"/>
        <v>0.2509911628807855</v>
      </c>
      <c r="H921" s="249"/>
    </row>
    <row r="922" spans="1:8" ht="12.75" customHeight="1">
      <c r="A922" s="170">
        <v>24</v>
      </c>
      <c r="B922" s="291" t="str">
        <f t="shared" si="62"/>
        <v>Kota</v>
      </c>
      <c r="C922" s="233">
        <v>270.20399999999995</v>
      </c>
      <c r="D922" s="233">
        <v>-19.254126452847945</v>
      </c>
      <c r="E922" s="233">
        <v>185.08339572069968</v>
      </c>
      <c r="F922" s="233">
        <f t="shared" si="63"/>
        <v>165.82926926785174</v>
      </c>
      <c r="G922" s="180">
        <f t="shared" si="64"/>
        <v>0.6137187801359409</v>
      </c>
      <c r="H922" s="249"/>
    </row>
    <row r="923" spans="1:8" ht="12.75" customHeight="1">
      <c r="A923" s="170">
        <v>25</v>
      </c>
      <c r="B923" s="291" t="str">
        <f t="shared" si="62"/>
        <v>Nagaur</v>
      </c>
      <c r="C923" s="233">
        <v>725.7926</v>
      </c>
      <c r="D923" s="233">
        <v>-120.03467234005535</v>
      </c>
      <c r="E923" s="233">
        <v>342.2234136286007</v>
      </c>
      <c r="F923" s="233">
        <f t="shared" si="63"/>
        <v>222.18874128854537</v>
      </c>
      <c r="G923" s="180">
        <f t="shared" si="64"/>
        <v>0.30613255258946614</v>
      </c>
      <c r="H923" s="249"/>
    </row>
    <row r="924" spans="1:8" ht="12.75" customHeight="1">
      <c r="A924" s="170">
        <v>26</v>
      </c>
      <c r="B924" s="291" t="str">
        <f t="shared" si="62"/>
        <v>Pali</v>
      </c>
      <c r="C924" s="233">
        <v>434.12600000000003</v>
      </c>
      <c r="D924" s="233">
        <v>-151.48256149421726</v>
      </c>
      <c r="E924" s="233">
        <v>370.39973178429767</v>
      </c>
      <c r="F924" s="233">
        <f t="shared" si="63"/>
        <v>218.9171702900804</v>
      </c>
      <c r="G924" s="180">
        <f t="shared" si="64"/>
        <v>0.504271041794503</v>
      </c>
      <c r="H924" s="249"/>
    </row>
    <row r="925" spans="1:8" ht="12.75" customHeight="1">
      <c r="A925" s="170">
        <v>27</v>
      </c>
      <c r="B925" s="291" t="str">
        <f t="shared" si="62"/>
        <v>Partapgarh</v>
      </c>
      <c r="C925" s="233">
        <v>304.26</v>
      </c>
      <c r="D925" s="233">
        <v>-90.63927372294538</v>
      </c>
      <c r="E925" s="233">
        <v>202.12782934653285</v>
      </c>
      <c r="F925" s="233">
        <f t="shared" si="63"/>
        <v>111.48855562358747</v>
      </c>
      <c r="G925" s="180">
        <f t="shared" si="64"/>
        <v>0.36642527977252176</v>
      </c>
      <c r="H925" s="249"/>
    </row>
    <row r="926" spans="1:8" ht="12.75" customHeight="1">
      <c r="A926" s="170">
        <v>28</v>
      </c>
      <c r="B926" s="291" t="str">
        <f t="shared" si="62"/>
        <v>Rajsamand</v>
      </c>
      <c r="C926" s="233">
        <v>312.596</v>
      </c>
      <c r="D926" s="233">
        <v>-85.47406424070309</v>
      </c>
      <c r="E926" s="233">
        <v>264.867775331433</v>
      </c>
      <c r="F926" s="233">
        <f t="shared" si="63"/>
        <v>179.3937110907299</v>
      </c>
      <c r="G926" s="180">
        <f t="shared" si="64"/>
        <v>0.5738835784550343</v>
      </c>
      <c r="H926" s="249"/>
    </row>
    <row r="927" spans="1:8" ht="12.75" customHeight="1">
      <c r="A927" s="170">
        <v>29</v>
      </c>
      <c r="B927" s="291" t="str">
        <f t="shared" si="62"/>
        <v>S.Madhopur</v>
      </c>
      <c r="C927" s="233">
        <v>246.708</v>
      </c>
      <c r="D927" s="233">
        <v>-52.868908159757474</v>
      </c>
      <c r="E927" s="233">
        <v>217.2536196037061</v>
      </c>
      <c r="F927" s="233">
        <f t="shared" si="63"/>
        <v>164.38471144394865</v>
      </c>
      <c r="G927" s="180">
        <f t="shared" si="64"/>
        <v>0.6663128534297577</v>
      </c>
      <c r="H927" s="249"/>
    </row>
    <row r="928" spans="1:8" ht="12.75" customHeight="1">
      <c r="A928" s="170">
        <v>30</v>
      </c>
      <c r="B928" s="291" t="str">
        <f t="shared" si="62"/>
        <v>Sikar</v>
      </c>
      <c r="C928" s="233">
        <v>437.844</v>
      </c>
      <c r="D928" s="233">
        <v>-56.360129192902164</v>
      </c>
      <c r="E928" s="233">
        <v>282.4785334047395</v>
      </c>
      <c r="F928" s="233">
        <f t="shared" si="63"/>
        <v>226.11840421183734</v>
      </c>
      <c r="G928" s="180">
        <f t="shared" si="64"/>
        <v>0.5164360005203619</v>
      </c>
      <c r="H928" s="249"/>
    </row>
    <row r="929" spans="1:8" ht="12.75" customHeight="1">
      <c r="A929" s="170">
        <v>31</v>
      </c>
      <c r="B929" s="291" t="str">
        <f t="shared" si="62"/>
        <v>Sirohi</v>
      </c>
      <c r="C929" s="233">
        <v>225.324</v>
      </c>
      <c r="D929" s="233">
        <v>-2.246490242970488</v>
      </c>
      <c r="E929" s="233">
        <v>129.27620133702783</v>
      </c>
      <c r="F929" s="233">
        <f t="shared" si="63"/>
        <v>127.02971109405735</v>
      </c>
      <c r="G929" s="180">
        <f t="shared" si="64"/>
        <v>0.5637646726227892</v>
      </c>
      <c r="H929" s="249"/>
    </row>
    <row r="930" spans="1:8" ht="12.75" customHeight="1">
      <c r="A930" s="170">
        <v>32</v>
      </c>
      <c r="B930" s="291" t="str">
        <f t="shared" si="62"/>
        <v>Tonk</v>
      </c>
      <c r="C930" s="233">
        <v>337.392</v>
      </c>
      <c r="D930" s="233">
        <v>-94.17377025109178</v>
      </c>
      <c r="E930" s="233">
        <v>488.4105305253619</v>
      </c>
      <c r="F930" s="233">
        <f t="shared" si="63"/>
        <v>394.23676027427007</v>
      </c>
      <c r="G930" s="180">
        <f t="shared" si="64"/>
        <v>1.1684828338379987</v>
      </c>
      <c r="H930" s="249"/>
    </row>
    <row r="931" spans="1:8" ht="12.75" customHeight="1">
      <c r="A931" s="170">
        <v>33</v>
      </c>
      <c r="B931" s="291" t="str">
        <f t="shared" si="62"/>
        <v>Udaipur</v>
      </c>
      <c r="C931" s="233">
        <v>887.468</v>
      </c>
      <c r="D931" s="233">
        <v>-279.75229526707574</v>
      </c>
      <c r="E931" s="233">
        <v>448.8571063756201</v>
      </c>
      <c r="F931" s="233">
        <f t="shared" si="63"/>
        <v>169.10481110854437</v>
      </c>
      <c r="G931" s="180">
        <f t="shared" si="64"/>
        <v>0.19054750268014664</v>
      </c>
      <c r="H931" s="249"/>
    </row>
    <row r="932" spans="1:8" ht="15" customHeight="1">
      <c r="A932" s="31"/>
      <c r="B932" s="1" t="s">
        <v>27</v>
      </c>
      <c r="C932" s="147">
        <f>SUM(C899:C931)</f>
        <v>14937.122599999999</v>
      </c>
      <c r="D932" s="147">
        <f>SUM(D899:D931)</f>
        <v>-2073.3828</v>
      </c>
      <c r="E932" s="147">
        <f>SUM(E899:E931)</f>
        <v>11654.264565714151</v>
      </c>
      <c r="F932" s="147">
        <f>D932+E932</f>
        <v>9580.881765714152</v>
      </c>
      <c r="G932" s="36">
        <f>F932/C932</f>
        <v>0.6414141479774794</v>
      </c>
      <c r="H932" s="35"/>
    </row>
    <row r="933" spans="1:8" ht="13.5" customHeight="1">
      <c r="A933" s="66"/>
      <c r="B933" s="67"/>
      <c r="C933" s="294"/>
      <c r="D933" s="294"/>
      <c r="E933" s="295"/>
      <c r="F933" s="68"/>
      <c r="G933" s="69"/>
      <c r="H933" s="69"/>
    </row>
    <row r="934" spans="1:8" ht="13.5" customHeight="1">
      <c r="A934" s="43" t="s">
        <v>75</v>
      </c>
      <c r="B934" s="90"/>
      <c r="C934" s="90"/>
      <c r="D934" s="90"/>
      <c r="E934" s="91"/>
      <c r="F934" s="91"/>
      <c r="G934" s="91"/>
      <c r="H934" s="91"/>
    </row>
    <row r="935" spans="1:8" ht="13.5" customHeight="1">
      <c r="A935" s="43" t="s">
        <v>246</v>
      </c>
      <c r="B935" s="90"/>
      <c r="C935" s="90"/>
      <c r="D935" s="244"/>
      <c r="E935" s="91"/>
      <c r="F935" s="91"/>
      <c r="G935" s="91"/>
      <c r="H935" s="91"/>
    </row>
    <row r="936" spans="1:8" ht="57">
      <c r="A936" s="14" t="s">
        <v>37</v>
      </c>
      <c r="B936" s="14" t="s">
        <v>38</v>
      </c>
      <c r="C936" s="14" t="s">
        <v>148</v>
      </c>
      <c r="D936" s="14" t="s">
        <v>76</v>
      </c>
      <c r="E936" s="14" t="s">
        <v>77</v>
      </c>
      <c r="F936" s="14" t="s">
        <v>78</v>
      </c>
      <c r="G936" s="93"/>
      <c r="H936" s="93"/>
    </row>
    <row r="937" spans="1:8" ht="15">
      <c r="A937" s="92">
        <v>1</v>
      </c>
      <c r="B937" s="92">
        <v>2</v>
      </c>
      <c r="C937" s="92">
        <v>3</v>
      </c>
      <c r="D937" s="92">
        <v>4</v>
      </c>
      <c r="E937" s="92">
        <v>5</v>
      </c>
      <c r="F937" s="92">
        <v>6</v>
      </c>
      <c r="G937" s="93"/>
      <c r="H937" s="93"/>
    </row>
    <row r="938" spans="1:8" ht="12.75" customHeight="1">
      <c r="A938" s="16">
        <v>1</v>
      </c>
      <c r="B938" s="291" t="str">
        <f>B899</f>
        <v>Ajmer</v>
      </c>
      <c r="C938" s="233">
        <f>C899</f>
        <v>476.916</v>
      </c>
      <c r="D938" s="233">
        <f>F899</f>
        <v>197.47044800357185</v>
      </c>
      <c r="E938" s="233">
        <v>476.916</v>
      </c>
      <c r="F938" s="304">
        <f>E938/C938</f>
        <v>1</v>
      </c>
      <c r="G938" s="29"/>
      <c r="H938" s="246"/>
    </row>
    <row r="939" spans="1:8" ht="12.75" customHeight="1">
      <c r="A939" s="16">
        <v>2</v>
      </c>
      <c r="B939" s="291" t="str">
        <f aca="true" t="shared" si="65" ref="B939:C970">B900</f>
        <v>Alwar</v>
      </c>
      <c r="C939" s="233">
        <f t="shared" si="65"/>
        <v>624.36</v>
      </c>
      <c r="D939" s="233">
        <f aca="true" t="shared" si="66" ref="D939:D970">F900</f>
        <v>561.0792098988904</v>
      </c>
      <c r="E939" s="233">
        <v>624.36</v>
      </c>
      <c r="F939" s="304">
        <f aca="true" t="shared" si="67" ref="F939:F970">E939/C939</f>
        <v>1</v>
      </c>
      <c r="G939" s="29"/>
      <c r="H939" s="246"/>
    </row>
    <row r="940" spans="1:8" ht="12.75" customHeight="1">
      <c r="A940" s="16">
        <v>3</v>
      </c>
      <c r="B940" s="291" t="str">
        <f t="shared" si="65"/>
        <v>Banswara</v>
      </c>
      <c r="C940" s="233">
        <f t="shared" si="65"/>
        <v>571.164</v>
      </c>
      <c r="D940" s="233">
        <f t="shared" si="66"/>
        <v>456.6820977060802</v>
      </c>
      <c r="E940" s="233">
        <v>571.164</v>
      </c>
      <c r="F940" s="304">
        <f t="shared" si="67"/>
        <v>1</v>
      </c>
      <c r="G940" s="29"/>
      <c r="H940" s="246"/>
    </row>
    <row r="941" spans="1:8" ht="12.75" customHeight="1">
      <c r="A941" s="16">
        <v>4</v>
      </c>
      <c r="B941" s="291" t="str">
        <f t="shared" si="65"/>
        <v>Baran</v>
      </c>
      <c r="C941" s="233">
        <f t="shared" si="65"/>
        <v>271.524</v>
      </c>
      <c r="D941" s="233">
        <f t="shared" si="66"/>
        <v>176.01426427425287</v>
      </c>
      <c r="E941" s="233">
        <v>271.524</v>
      </c>
      <c r="F941" s="304">
        <f t="shared" si="67"/>
        <v>1</v>
      </c>
      <c r="G941" s="29"/>
      <c r="H941" s="246"/>
    </row>
    <row r="942" spans="1:8" ht="12.75" customHeight="1">
      <c r="A942" s="16">
        <v>5</v>
      </c>
      <c r="B942" s="291" t="str">
        <f t="shared" si="65"/>
        <v>Barmer</v>
      </c>
      <c r="C942" s="233">
        <f t="shared" si="65"/>
        <v>1275.962</v>
      </c>
      <c r="D942" s="233">
        <f t="shared" si="66"/>
        <v>1640.2314526553987</v>
      </c>
      <c r="E942" s="233">
        <v>1275.9648</v>
      </c>
      <c r="F942" s="304">
        <f t="shared" si="67"/>
        <v>1.000002194422718</v>
      </c>
      <c r="G942" s="29"/>
      <c r="H942" s="246"/>
    </row>
    <row r="943" spans="1:8" ht="12.75" customHeight="1">
      <c r="A943" s="16">
        <v>6</v>
      </c>
      <c r="B943" s="291" t="str">
        <f t="shared" si="65"/>
        <v>Bharatpur</v>
      </c>
      <c r="C943" s="233">
        <f t="shared" si="65"/>
        <v>444.048</v>
      </c>
      <c r="D943" s="233">
        <f t="shared" si="66"/>
        <v>380.1841148389424</v>
      </c>
      <c r="E943" s="233">
        <v>444.048</v>
      </c>
      <c r="F943" s="304">
        <f t="shared" si="67"/>
        <v>1</v>
      </c>
      <c r="G943" s="29"/>
      <c r="H943" s="246"/>
    </row>
    <row r="944" spans="1:8" ht="12.75" customHeight="1">
      <c r="A944" s="16">
        <v>7</v>
      </c>
      <c r="B944" s="291" t="str">
        <f t="shared" si="65"/>
        <v>Bhilwara</v>
      </c>
      <c r="C944" s="233">
        <f t="shared" si="65"/>
        <v>669.3720000000001</v>
      </c>
      <c r="D944" s="233">
        <f t="shared" si="66"/>
        <v>433.48248366977055</v>
      </c>
      <c r="E944" s="233">
        <v>669.3720000000001</v>
      </c>
      <c r="F944" s="304">
        <f t="shared" si="67"/>
        <v>1</v>
      </c>
      <c r="G944" s="29"/>
      <c r="H944" s="246"/>
    </row>
    <row r="945" spans="1:8" ht="12.75" customHeight="1">
      <c r="A945" s="16">
        <v>8</v>
      </c>
      <c r="B945" s="291" t="str">
        <f t="shared" si="65"/>
        <v>Bikaner</v>
      </c>
      <c r="C945" s="233">
        <f t="shared" si="65"/>
        <v>480.662</v>
      </c>
      <c r="D945" s="233">
        <f t="shared" si="66"/>
        <v>191.64176808997976</v>
      </c>
      <c r="E945" s="233">
        <v>480.6648</v>
      </c>
      <c r="F945" s="304">
        <f t="shared" si="67"/>
        <v>1.0000058252992747</v>
      </c>
      <c r="G945" s="29"/>
      <c r="H945" s="246"/>
    </row>
    <row r="946" spans="1:8" ht="12.75" customHeight="1">
      <c r="A946" s="16">
        <v>9</v>
      </c>
      <c r="B946" s="291" t="str">
        <f t="shared" si="65"/>
        <v>Bundi</v>
      </c>
      <c r="C946" s="233">
        <f t="shared" si="65"/>
        <v>290.4</v>
      </c>
      <c r="D946" s="233">
        <f t="shared" si="66"/>
        <v>178.97654906529488</v>
      </c>
      <c r="E946" s="233">
        <v>290.4</v>
      </c>
      <c r="F946" s="304">
        <f t="shared" si="67"/>
        <v>1</v>
      </c>
      <c r="G946" s="29"/>
      <c r="H946" s="246"/>
    </row>
    <row r="947" spans="1:8" ht="12.75" customHeight="1">
      <c r="A947" s="16">
        <v>10</v>
      </c>
      <c r="B947" s="291" t="str">
        <f t="shared" si="65"/>
        <v>Chittorgarh</v>
      </c>
      <c r="C947" s="233">
        <f t="shared" si="65"/>
        <v>420.156</v>
      </c>
      <c r="D947" s="233">
        <f t="shared" si="66"/>
        <v>187.3020853573778</v>
      </c>
      <c r="E947" s="233">
        <v>420.156</v>
      </c>
      <c r="F947" s="304">
        <f t="shared" si="67"/>
        <v>1</v>
      </c>
      <c r="G947" s="29"/>
      <c r="H947" s="246"/>
    </row>
    <row r="948" spans="1:8" ht="12.75" customHeight="1">
      <c r="A948" s="16">
        <v>11</v>
      </c>
      <c r="B948" s="291" t="str">
        <f t="shared" si="65"/>
        <v>Churu</v>
      </c>
      <c r="C948" s="233">
        <f t="shared" si="65"/>
        <v>331.23199999999997</v>
      </c>
      <c r="D948" s="233">
        <f t="shared" si="66"/>
        <v>249.70534200713524</v>
      </c>
      <c r="E948" s="233">
        <v>331.24080000000004</v>
      </c>
      <c r="F948" s="304">
        <f t="shared" si="67"/>
        <v>1.000026567481403</v>
      </c>
      <c r="G948" s="29"/>
      <c r="H948" s="246"/>
    </row>
    <row r="949" spans="1:8" ht="12.75" customHeight="1">
      <c r="A949" s="16">
        <v>12</v>
      </c>
      <c r="B949" s="291" t="str">
        <f t="shared" si="65"/>
        <v>Dausa</v>
      </c>
      <c r="C949" s="233">
        <f t="shared" si="65"/>
        <v>378.84</v>
      </c>
      <c r="D949" s="233">
        <f t="shared" si="66"/>
        <v>135.27929171400316</v>
      </c>
      <c r="E949" s="233">
        <v>378.84</v>
      </c>
      <c r="F949" s="304">
        <f t="shared" si="67"/>
        <v>1</v>
      </c>
      <c r="G949" s="29"/>
      <c r="H949" s="246"/>
    </row>
    <row r="950" spans="1:8" ht="12.75" customHeight="1">
      <c r="A950" s="16">
        <v>13</v>
      </c>
      <c r="B950" s="291" t="str">
        <f t="shared" si="65"/>
        <v>Dholpur</v>
      </c>
      <c r="C950" s="233">
        <f t="shared" si="65"/>
        <v>335.544</v>
      </c>
      <c r="D950" s="233">
        <f t="shared" si="66"/>
        <v>131.9737093170151</v>
      </c>
      <c r="E950" s="233">
        <v>335.544</v>
      </c>
      <c r="F950" s="304">
        <f t="shared" si="67"/>
        <v>1</v>
      </c>
      <c r="G950" s="29"/>
      <c r="H950" s="246"/>
    </row>
    <row r="951" spans="1:8" ht="12.75" customHeight="1">
      <c r="A951" s="16">
        <v>14</v>
      </c>
      <c r="B951" s="291" t="str">
        <f t="shared" si="65"/>
        <v>Dungarpur</v>
      </c>
      <c r="C951" s="233">
        <f t="shared" si="65"/>
        <v>485.628</v>
      </c>
      <c r="D951" s="233">
        <f t="shared" si="66"/>
        <v>143.856400917978</v>
      </c>
      <c r="E951" s="233">
        <v>485.628</v>
      </c>
      <c r="F951" s="304">
        <f t="shared" si="67"/>
        <v>1</v>
      </c>
      <c r="G951" s="29"/>
      <c r="H951" s="246"/>
    </row>
    <row r="952" spans="1:8" ht="12.75" customHeight="1">
      <c r="A952" s="16">
        <v>15</v>
      </c>
      <c r="B952" s="291" t="str">
        <f t="shared" si="65"/>
        <v>Ganganagar</v>
      </c>
      <c r="C952" s="233">
        <f t="shared" si="65"/>
        <v>411.18</v>
      </c>
      <c r="D952" s="233">
        <f t="shared" si="66"/>
        <v>309.8005259697659</v>
      </c>
      <c r="E952" s="233">
        <v>411.18</v>
      </c>
      <c r="F952" s="304">
        <f t="shared" si="67"/>
        <v>1</v>
      </c>
      <c r="G952" s="29"/>
      <c r="H952" s="246"/>
    </row>
    <row r="953" spans="1:8" ht="12.75" customHeight="1">
      <c r="A953" s="16">
        <v>16</v>
      </c>
      <c r="B953" s="291" t="str">
        <f t="shared" si="65"/>
        <v>Hanumangarh</v>
      </c>
      <c r="C953" s="233">
        <f t="shared" si="65"/>
        <v>290.56399999999996</v>
      </c>
      <c r="D953" s="233">
        <f t="shared" si="66"/>
        <v>129.8707269343515</v>
      </c>
      <c r="E953" s="233">
        <v>290.5584</v>
      </c>
      <c r="F953" s="304">
        <f t="shared" si="67"/>
        <v>0.999980727137567</v>
      </c>
      <c r="G953" s="29"/>
      <c r="H953" s="246"/>
    </row>
    <row r="954" spans="1:8" ht="12.75" customHeight="1">
      <c r="A954" s="16">
        <v>17</v>
      </c>
      <c r="B954" s="291" t="str">
        <f t="shared" si="65"/>
        <v>Jaipur</v>
      </c>
      <c r="C954" s="233">
        <f t="shared" si="65"/>
        <v>420.81600000000003</v>
      </c>
      <c r="D954" s="233">
        <f t="shared" si="66"/>
        <v>422.9187251195783</v>
      </c>
      <c r="E954" s="233">
        <v>421.81600000000003</v>
      </c>
      <c r="F954" s="304">
        <f t="shared" si="67"/>
        <v>1.0023763355005513</v>
      </c>
      <c r="G954" s="29"/>
      <c r="H954" s="246"/>
    </row>
    <row r="955" spans="1:8" ht="12.75" customHeight="1">
      <c r="A955" s="16">
        <v>18</v>
      </c>
      <c r="B955" s="291" t="str">
        <f t="shared" si="65"/>
        <v>Jaiselmer</v>
      </c>
      <c r="C955" s="233">
        <f t="shared" si="65"/>
        <v>320.05</v>
      </c>
      <c r="D955" s="233">
        <f t="shared" si="66"/>
        <v>293.8254193421471</v>
      </c>
      <c r="E955" s="233">
        <v>319.5472</v>
      </c>
      <c r="F955" s="304">
        <f t="shared" si="67"/>
        <v>0.9984289954694577</v>
      </c>
      <c r="G955" s="29"/>
      <c r="H955" s="246"/>
    </row>
    <row r="956" spans="1:8" ht="12.75" customHeight="1">
      <c r="A956" s="16">
        <v>19</v>
      </c>
      <c r="B956" s="291" t="str">
        <f t="shared" si="65"/>
        <v>Jalore</v>
      </c>
      <c r="C956" s="233">
        <f t="shared" si="65"/>
        <v>569.498</v>
      </c>
      <c r="D956" s="233">
        <f t="shared" si="66"/>
        <v>315.0239802545364</v>
      </c>
      <c r="E956" s="233">
        <v>569.5008</v>
      </c>
      <c r="F956" s="304">
        <f t="shared" si="67"/>
        <v>1.0000049166107694</v>
      </c>
      <c r="G956" s="29"/>
      <c r="H956" s="246"/>
    </row>
    <row r="957" spans="1:8" ht="12.75" customHeight="1">
      <c r="A957" s="16">
        <v>20</v>
      </c>
      <c r="B957" s="291" t="str">
        <f t="shared" si="65"/>
        <v>Jhalawar</v>
      </c>
      <c r="C957" s="233">
        <f t="shared" si="65"/>
        <v>387.68399999999997</v>
      </c>
      <c r="D957" s="233">
        <f t="shared" si="66"/>
        <v>458.72263700361145</v>
      </c>
      <c r="E957" s="233">
        <v>387.68399999999997</v>
      </c>
      <c r="F957" s="304">
        <f t="shared" si="67"/>
        <v>1</v>
      </c>
      <c r="G957" s="29"/>
      <c r="H957" s="246"/>
    </row>
    <row r="958" spans="1:8" ht="12.75" customHeight="1">
      <c r="A958" s="16">
        <v>21</v>
      </c>
      <c r="B958" s="291" t="str">
        <f t="shared" si="65"/>
        <v>Jhunjhunu</v>
      </c>
      <c r="C958" s="233">
        <f t="shared" si="65"/>
        <v>325.644</v>
      </c>
      <c r="D958" s="233">
        <f t="shared" si="66"/>
        <v>153.72918325749234</v>
      </c>
      <c r="E958" s="233">
        <v>325.644</v>
      </c>
      <c r="F958" s="304">
        <f t="shared" si="67"/>
        <v>1</v>
      </c>
      <c r="G958" s="29"/>
      <c r="H958" s="246"/>
    </row>
    <row r="959" spans="1:8" ht="12.75" customHeight="1">
      <c r="A959" s="16">
        <v>22</v>
      </c>
      <c r="B959" s="291" t="str">
        <f t="shared" si="65"/>
        <v>Jodhpur</v>
      </c>
      <c r="C959" s="233">
        <f t="shared" si="65"/>
        <v>703.3</v>
      </c>
      <c r="D959" s="233">
        <f t="shared" si="66"/>
        <v>386.4350342809832</v>
      </c>
      <c r="E959" s="233">
        <v>703.296</v>
      </c>
      <c r="F959" s="304">
        <f t="shared" si="67"/>
        <v>0.9999943125266602</v>
      </c>
      <c r="G959" s="29"/>
      <c r="H959" s="246"/>
    </row>
    <row r="960" spans="1:8" ht="12.75" customHeight="1">
      <c r="A960" s="16">
        <v>23</v>
      </c>
      <c r="B960" s="291" t="str">
        <f t="shared" si="65"/>
        <v>Karauli</v>
      </c>
      <c r="C960" s="233">
        <f t="shared" si="65"/>
        <v>270.86400000000003</v>
      </c>
      <c r="D960" s="233">
        <f t="shared" si="66"/>
        <v>67.98447034254109</v>
      </c>
      <c r="E960" s="233">
        <v>270.86400000000003</v>
      </c>
      <c r="F960" s="304">
        <f t="shared" si="67"/>
        <v>1</v>
      </c>
      <c r="G960" s="29"/>
      <c r="H960" s="246"/>
    </row>
    <row r="961" spans="1:8" ht="12.75" customHeight="1">
      <c r="A961" s="16">
        <v>24</v>
      </c>
      <c r="B961" s="291" t="str">
        <f t="shared" si="65"/>
        <v>Kota</v>
      </c>
      <c r="C961" s="233">
        <f t="shared" si="65"/>
        <v>270.20399999999995</v>
      </c>
      <c r="D961" s="233">
        <f t="shared" si="66"/>
        <v>165.82926926785174</v>
      </c>
      <c r="E961" s="233">
        <v>270.20399999999995</v>
      </c>
      <c r="F961" s="304">
        <f t="shared" si="67"/>
        <v>1</v>
      </c>
      <c r="G961" s="29"/>
      <c r="H961" s="246"/>
    </row>
    <row r="962" spans="1:8" ht="12.75" customHeight="1">
      <c r="A962" s="16">
        <v>25</v>
      </c>
      <c r="B962" s="291" t="str">
        <f t="shared" si="65"/>
        <v>Nagaur</v>
      </c>
      <c r="C962" s="233">
        <f t="shared" si="65"/>
        <v>725.7926</v>
      </c>
      <c r="D962" s="233">
        <f t="shared" si="66"/>
        <v>222.18874128854537</v>
      </c>
      <c r="E962" s="233">
        <v>725.8152</v>
      </c>
      <c r="F962" s="304">
        <f t="shared" si="67"/>
        <v>1.0000311383720364</v>
      </c>
      <c r="G962" s="29"/>
      <c r="H962" s="246"/>
    </row>
    <row r="963" spans="1:8" ht="12.75" customHeight="1">
      <c r="A963" s="16">
        <v>26</v>
      </c>
      <c r="B963" s="291" t="str">
        <f t="shared" si="65"/>
        <v>Pali</v>
      </c>
      <c r="C963" s="233">
        <f t="shared" si="65"/>
        <v>434.12600000000003</v>
      </c>
      <c r="D963" s="233">
        <f t="shared" si="66"/>
        <v>218.9171702900804</v>
      </c>
      <c r="E963" s="233">
        <v>434.12160000000006</v>
      </c>
      <c r="F963" s="304">
        <f t="shared" si="67"/>
        <v>0.9999898646936605</v>
      </c>
      <c r="G963" s="29"/>
      <c r="H963" s="246"/>
    </row>
    <row r="964" spans="1:8" ht="12.75" customHeight="1">
      <c r="A964" s="16">
        <v>27</v>
      </c>
      <c r="B964" s="291" t="str">
        <f t="shared" si="65"/>
        <v>Partapgarh</v>
      </c>
      <c r="C964" s="233">
        <f t="shared" si="65"/>
        <v>304.26</v>
      </c>
      <c r="D964" s="233">
        <f t="shared" si="66"/>
        <v>111.48855562358747</v>
      </c>
      <c r="E964" s="233">
        <v>304.26</v>
      </c>
      <c r="F964" s="304">
        <f t="shared" si="67"/>
        <v>1</v>
      </c>
      <c r="G964" s="29"/>
      <c r="H964" s="246"/>
    </row>
    <row r="965" spans="1:8" ht="12.75" customHeight="1">
      <c r="A965" s="16">
        <v>28</v>
      </c>
      <c r="B965" s="291" t="str">
        <f t="shared" si="65"/>
        <v>Rajsamand</v>
      </c>
      <c r="C965" s="233">
        <f t="shared" si="65"/>
        <v>312.596</v>
      </c>
      <c r="D965" s="233">
        <f t="shared" si="66"/>
        <v>179.3937110907299</v>
      </c>
      <c r="E965" s="233">
        <v>310.596</v>
      </c>
      <c r="F965" s="304">
        <f t="shared" si="67"/>
        <v>0.9936019654762057</v>
      </c>
      <c r="G965" s="29"/>
      <c r="H965" s="246"/>
    </row>
    <row r="966" spans="1:8" ht="12.75" customHeight="1">
      <c r="A966" s="16">
        <v>29</v>
      </c>
      <c r="B966" s="291" t="str">
        <f t="shared" si="65"/>
        <v>S.Madhopur</v>
      </c>
      <c r="C966" s="233">
        <f t="shared" si="65"/>
        <v>246.708</v>
      </c>
      <c r="D966" s="233">
        <f t="shared" si="66"/>
        <v>164.38471144394865</v>
      </c>
      <c r="E966" s="233">
        <v>246.708</v>
      </c>
      <c r="F966" s="304">
        <f t="shared" si="67"/>
        <v>1</v>
      </c>
      <c r="G966" s="29"/>
      <c r="H966" s="246"/>
    </row>
    <row r="967" spans="1:8" ht="12.75" customHeight="1">
      <c r="A967" s="16">
        <v>30</v>
      </c>
      <c r="B967" s="291" t="str">
        <f t="shared" si="65"/>
        <v>Sikar</v>
      </c>
      <c r="C967" s="233">
        <f t="shared" si="65"/>
        <v>437.844</v>
      </c>
      <c r="D967" s="233">
        <f t="shared" si="66"/>
        <v>226.11840421183734</v>
      </c>
      <c r="E967" s="233">
        <v>437.644</v>
      </c>
      <c r="F967" s="304">
        <f t="shared" si="67"/>
        <v>0.9995432163053508</v>
      </c>
      <c r="G967" s="29"/>
      <c r="H967" s="246"/>
    </row>
    <row r="968" spans="1:8" ht="12.75" customHeight="1">
      <c r="A968" s="16">
        <v>31</v>
      </c>
      <c r="B968" s="291" t="str">
        <f t="shared" si="65"/>
        <v>Sirohi</v>
      </c>
      <c r="C968" s="233">
        <f t="shared" si="65"/>
        <v>225.324</v>
      </c>
      <c r="D968" s="233">
        <f t="shared" si="66"/>
        <v>127.02971109405735</v>
      </c>
      <c r="E968" s="233">
        <v>225.29399999999998</v>
      </c>
      <c r="F968" s="304">
        <f t="shared" si="67"/>
        <v>0.9998668583905841</v>
      </c>
      <c r="G968" s="29"/>
      <c r="H968" s="246"/>
    </row>
    <row r="969" spans="1:8" ht="12.75" customHeight="1">
      <c r="A969" s="16">
        <v>32</v>
      </c>
      <c r="B969" s="291" t="str">
        <f t="shared" si="65"/>
        <v>Tonk</v>
      </c>
      <c r="C969" s="233">
        <f t="shared" si="65"/>
        <v>337.392</v>
      </c>
      <c r="D969" s="233">
        <f t="shared" si="66"/>
        <v>394.23676027427007</v>
      </c>
      <c r="E969" s="233">
        <v>338.392</v>
      </c>
      <c r="F969" s="304">
        <f t="shared" si="67"/>
        <v>1.0029639114146156</v>
      </c>
      <c r="G969" s="29"/>
      <c r="H969" s="246"/>
    </row>
    <row r="970" spans="1:8" ht="12.75" customHeight="1">
      <c r="A970" s="16">
        <v>33</v>
      </c>
      <c r="B970" s="291" t="str">
        <f t="shared" si="65"/>
        <v>Udaipur</v>
      </c>
      <c r="C970" s="233">
        <f t="shared" si="65"/>
        <v>887.468</v>
      </c>
      <c r="D970" s="233">
        <f t="shared" si="66"/>
        <v>169.10481110854437</v>
      </c>
      <c r="E970" s="233">
        <v>887.304</v>
      </c>
      <c r="F970" s="304">
        <f t="shared" si="67"/>
        <v>0.9998152046045604</v>
      </c>
      <c r="G970" s="29"/>
      <c r="H970" s="246"/>
    </row>
    <row r="971" spans="1:8" ht="14.25" customHeight="1">
      <c r="A971" s="31"/>
      <c r="B971" s="1" t="s">
        <v>27</v>
      </c>
      <c r="C971" s="147">
        <f>SUM(C938:C970)</f>
        <v>14937.122599999999</v>
      </c>
      <c r="D971" s="147">
        <f>SUM(D938:D970)</f>
        <v>9580.88176571415</v>
      </c>
      <c r="E971" s="147">
        <f>SUM(E938:E970)</f>
        <v>14936.251599999998</v>
      </c>
      <c r="F971" s="154">
        <f>E971/C971</f>
        <v>0.9999416889033232</v>
      </c>
      <c r="G971" s="245"/>
      <c r="H971" s="25"/>
    </row>
    <row r="972" spans="1:8" ht="13.5" customHeight="1">
      <c r="A972" s="94"/>
      <c r="B972" s="3"/>
      <c r="C972" s="305"/>
      <c r="D972" s="95"/>
      <c r="E972" s="96"/>
      <c r="F972" s="95"/>
      <c r="G972" s="121"/>
      <c r="H972" s="121"/>
    </row>
    <row r="973" spans="1:8" ht="13.5" customHeight="1">
      <c r="A973" s="43" t="s">
        <v>79</v>
      </c>
      <c r="B973" s="90"/>
      <c r="C973" s="90"/>
      <c r="D973" s="90"/>
      <c r="E973" s="91"/>
      <c r="F973" s="91"/>
      <c r="G973" s="91"/>
      <c r="H973" s="91"/>
    </row>
    <row r="974" spans="1:8" ht="13.5" customHeight="1">
      <c r="A974" s="43" t="s">
        <v>246</v>
      </c>
      <c r="B974" s="90"/>
      <c r="C974" s="90"/>
      <c r="D974" s="90"/>
      <c r="E974" s="91"/>
      <c r="F974" s="91"/>
      <c r="G974" s="91"/>
      <c r="H974" s="91"/>
    </row>
    <row r="975" spans="1:8" ht="49.5" customHeight="1">
      <c r="A975" s="14" t="s">
        <v>37</v>
      </c>
      <c r="B975" s="14" t="s">
        <v>38</v>
      </c>
      <c r="C975" s="14" t="s">
        <v>148</v>
      </c>
      <c r="D975" s="14" t="s">
        <v>76</v>
      </c>
      <c r="E975" s="14" t="s">
        <v>248</v>
      </c>
      <c r="F975" s="14" t="s">
        <v>149</v>
      </c>
      <c r="G975" s="97"/>
      <c r="H975" s="97"/>
    </row>
    <row r="976" spans="1:8" ht="14.25" customHeight="1">
      <c r="A976" s="92">
        <v>1</v>
      </c>
      <c r="B976" s="92">
        <v>2</v>
      </c>
      <c r="C976" s="92">
        <v>3</v>
      </c>
      <c r="D976" s="92">
        <v>4</v>
      </c>
      <c r="E976" s="92">
        <v>5</v>
      </c>
      <c r="F976" s="92">
        <v>6</v>
      </c>
      <c r="G976" s="97"/>
      <c r="H976" s="97"/>
    </row>
    <row r="977" spans="1:8" ht="12.75" customHeight="1">
      <c r="A977" s="16">
        <v>1</v>
      </c>
      <c r="B977" s="291" t="str">
        <f>B938</f>
        <v>Ajmer</v>
      </c>
      <c r="C977" s="300">
        <f>C899</f>
        <v>476.916</v>
      </c>
      <c r="D977" s="300">
        <f>F899</f>
        <v>197.47044800357185</v>
      </c>
      <c r="E977" s="300">
        <f>F899-E938</f>
        <v>-279.44555199642815</v>
      </c>
      <c r="F977" s="153">
        <f>E977/C977</f>
        <v>-0.585942916564821</v>
      </c>
      <c r="G977" s="29"/>
      <c r="H977" s="29"/>
    </row>
    <row r="978" spans="1:8" ht="12.75" customHeight="1">
      <c r="A978" s="16">
        <v>2</v>
      </c>
      <c r="B978" s="291" t="str">
        <f aca="true" t="shared" si="68" ref="B978:B1009">B939</f>
        <v>Alwar</v>
      </c>
      <c r="C978" s="300">
        <f aca="true" t="shared" si="69" ref="C978:C1009">C900</f>
        <v>624.36</v>
      </c>
      <c r="D978" s="300">
        <f aca="true" t="shared" si="70" ref="D978:D1009">F900</f>
        <v>561.0792098988904</v>
      </c>
      <c r="E978" s="300">
        <f aca="true" t="shared" si="71" ref="E978:E1009">F900-E939</f>
        <v>-63.280790101109574</v>
      </c>
      <c r="F978" s="153">
        <f aca="true" t="shared" si="72" ref="F978:F1009">E978/C978</f>
        <v>-0.1013530496846524</v>
      </c>
      <c r="G978" s="29"/>
      <c r="H978" s="29"/>
    </row>
    <row r="979" spans="1:8" ht="12.75" customHeight="1">
      <c r="A979" s="16">
        <v>3</v>
      </c>
      <c r="B979" s="291" t="str">
        <f t="shared" si="68"/>
        <v>Banswara</v>
      </c>
      <c r="C979" s="300">
        <f t="shared" si="69"/>
        <v>571.164</v>
      </c>
      <c r="D979" s="300">
        <f t="shared" si="70"/>
        <v>456.6820977060802</v>
      </c>
      <c r="E979" s="300">
        <f t="shared" si="71"/>
        <v>-114.4819022939198</v>
      </c>
      <c r="F979" s="153">
        <f t="shared" si="72"/>
        <v>-0.20043613094298626</v>
      </c>
      <c r="G979" s="29"/>
      <c r="H979" s="29"/>
    </row>
    <row r="980" spans="1:8" ht="12.75" customHeight="1">
      <c r="A980" s="16">
        <v>4</v>
      </c>
      <c r="B980" s="291" t="str">
        <f t="shared" si="68"/>
        <v>Baran</v>
      </c>
      <c r="C980" s="300">
        <f t="shared" si="69"/>
        <v>271.524</v>
      </c>
      <c r="D980" s="300">
        <f t="shared" si="70"/>
        <v>176.01426427425287</v>
      </c>
      <c r="E980" s="300">
        <f t="shared" si="71"/>
        <v>-95.50973572574713</v>
      </c>
      <c r="F980" s="153">
        <f t="shared" si="72"/>
        <v>-0.3517543043183922</v>
      </c>
      <c r="G980" s="29"/>
      <c r="H980" s="29"/>
    </row>
    <row r="981" spans="1:8" ht="12.75" customHeight="1">
      <c r="A981" s="16">
        <v>5</v>
      </c>
      <c r="B981" s="291" t="str">
        <f t="shared" si="68"/>
        <v>Barmer</v>
      </c>
      <c r="C981" s="300">
        <f t="shared" si="69"/>
        <v>1275.962</v>
      </c>
      <c r="D981" s="300">
        <f t="shared" si="70"/>
        <v>1640.2314526553987</v>
      </c>
      <c r="E981" s="300">
        <f t="shared" si="71"/>
        <v>364.26665265539873</v>
      </c>
      <c r="F981" s="153">
        <f t="shared" si="72"/>
        <v>0.2854839349881883</v>
      </c>
      <c r="G981" s="29"/>
      <c r="H981" s="29"/>
    </row>
    <row r="982" spans="1:8" ht="12.75" customHeight="1">
      <c r="A982" s="16">
        <v>6</v>
      </c>
      <c r="B982" s="291" t="str">
        <f t="shared" si="68"/>
        <v>Bharatpur</v>
      </c>
      <c r="C982" s="300">
        <f t="shared" si="69"/>
        <v>444.048</v>
      </c>
      <c r="D982" s="300">
        <f t="shared" si="70"/>
        <v>380.1841148389424</v>
      </c>
      <c r="E982" s="300">
        <f t="shared" si="71"/>
        <v>-63.863885161057624</v>
      </c>
      <c r="F982" s="153">
        <f t="shared" si="72"/>
        <v>-0.14382203086391027</v>
      </c>
      <c r="G982" s="29"/>
      <c r="H982" s="29"/>
    </row>
    <row r="983" spans="1:8" ht="12.75" customHeight="1">
      <c r="A983" s="16">
        <v>7</v>
      </c>
      <c r="B983" s="291" t="str">
        <f t="shared" si="68"/>
        <v>Bhilwara</v>
      </c>
      <c r="C983" s="300">
        <f t="shared" si="69"/>
        <v>669.3720000000001</v>
      </c>
      <c r="D983" s="300">
        <f t="shared" si="70"/>
        <v>433.48248366977055</v>
      </c>
      <c r="E983" s="300">
        <f t="shared" si="71"/>
        <v>-235.88951633022953</v>
      </c>
      <c r="F983" s="153">
        <f t="shared" si="72"/>
        <v>-0.352404218177978</v>
      </c>
      <c r="G983" s="29"/>
      <c r="H983" s="29"/>
    </row>
    <row r="984" spans="1:8" ht="12.75" customHeight="1">
      <c r="A984" s="16">
        <v>8</v>
      </c>
      <c r="B984" s="291" t="str">
        <f t="shared" si="68"/>
        <v>Bikaner</v>
      </c>
      <c r="C984" s="300">
        <f t="shared" si="69"/>
        <v>480.662</v>
      </c>
      <c r="D984" s="300">
        <f t="shared" si="70"/>
        <v>191.64176808997976</v>
      </c>
      <c r="E984" s="300">
        <f t="shared" si="71"/>
        <v>-289.0230319100202</v>
      </c>
      <c r="F984" s="153">
        <f t="shared" si="72"/>
        <v>-0.6013020207755558</v>
      </c>
      <c r="G984" s="29"/>
      <c r="H984" s="29"/>
    </row>
    <row r="985" spans="1:8" ht="12.75" customHeight="1">
      <c r="A985" s="16">
        <v>9</v>
      </c>
      <c r="B985" s="291" t="str">
        <f t="shared" si="68"/>
        <v>Bundi</v>
      </c>
      <c r="C985" s="300">
        <f t="shared" si="69"/>
        <v>290.4</v>
      </c>
      <c r="D985" s="300">
        <f t="shared" si="70"/>
        <v>178.97654906529488</v>
      </c>
      <c r="E985" s="300">
        <f t="shared" si="71"/>
        <v>-111.4234509347051</v>
      </c>
      <c r="F985" s="153">
        <f t="shared" si="72"/>
        <v>-0.383689569334384</v>
      </c>
      <c r="G985" s="29"/>
      <c r="H985" s="29"/>
    </row>
    <row r="986" spans="1:8" ht="12.75" customHeight="1">
      <c r="A986" s="16">
        <v>10</v>
      </c>
      <c r="B986" s="291" t="str">
        <f t="shared" si="68"/>
        <v>Chittorgarh</v>
      </c>
      <c r="C986" s="300">
        <f t="shared" si="69"/>
        <v>420.156</v>
      </c>
      <c r="D986" s="300">
        <f t="shared" si="70"/>
        <v>187.3020853573778</v>
      </c>
      <c r="E986" s="300">
        <f t="shared" si="71"/>
        <v>-232.85391464262221</v>
      </c>
      <c r="F986" s="153">
        <f t="shared" si="72"/>
        <v>-0.554208233709913</v>
      </c>
      <c r="G986" s="29"/>
      <c r="H986" s="29"/>
    </row>
    <row r="987" spans="1:8" ht="12.75" customHeight="1">
      <c r="A987" s="16">
        <v>11</v>
      </c>
      <c r="B987" s="291" t="str">
        <f t="shared" si="68"/>
        <v>Churu</v>
      </c>
      <c r="C987" s="300">
        <f t="shared" si="69"/>
        <v>331.23199999999997</v>
      </c>
      <c r="D987" s="300">
        <f t="shared" si="70"/>
        <v>249.70534200713524</v>
      </c>
      <c r="E987" s="300">
        <f t="shared" si="71"/>
        <v>-81.53545799286479</v>
      </c>
      <c r="F987" s="153">
        <f t="shared" si="72"/>
        <v>-0.24615815498763646</v>
      </c>
      <c r="G987" s="29"/>
      <c r="H987" s="29"/>
    </row>
    <row r="988" spans="1:8" ht="12.75" customHeight="1">
      <c r="A988" s="16">
        <v>12</v>
      </c>
      <c r="B988" s="291" t="str">
        <f t="shared" si="68"/>
        <v>Dausa</v>
      </c>
      <c r="C988" s="300">
        <f t="shared" si="69"/>
        <v>378.84</v>
      </c>
      <c r="D988" s="300">
        <f t="shared" si="70"/>
        <v>135.27929171400316</v>
      </c>
      <c r="E988" s="300">
        <f t="shared" si="71"/>
        <v>-243.5607082859968</v>
      </c>
      <c r="F988" s="153">
        <f t="shared" si="72"/>
        <v>-0.6429118052106346</v>
      </c>
      <c r="G988" s="29"/>
      <c r="H988" s="29"/>
    </row>
    <row r="989" spans="1:8" ht="12.75" customHeight="1">
      <c r="A989" s="16">
        <v>13</v>
      </c>
      <c r="B989" s="291" t="str">
        <f t="shared" si="68"/>
        <v>Dholpur</v>
      </c>
      <c r="C989" s="300">
        <f t="shared" si="69"/>
        <v>335.544</v>
      </c>
      <c r="D989" s="300">
        <f t="shared" si="70"/>
        <v>131.9737093170151</v>
      </c>
      <c r="E989" s="300">
        <f t="shared" si="71"/>
        <v>-203.57029068298488</v>
      </c>
      <c r="F989" s="153">
        <f t="shared" si="72"/>
        <v>-0.6066873217312331</v>
      </c>
      <c r="G989" s="29"/>
      <c r="H989" s="29"/>
    </row>
    <row r="990" spans="1:8" ht="12.75" customHeight="1">
      <c r="A990" s="16">
        <v>14</v>
      </c>
      <c r="B990" s="291" t="str">
        <f t="shared" si="68"/>
        <v>Dungarpur</v>
      </c>
      <c r="C990" s="300">
        <f t="shared" si="69"/>
        <v>485.628</v>
      </c>
      <c r="D990" s="300">
        <f t="shared" si="70"/>
        <v>143.856400917978</v>
      </c>
      <c r="E990" s="300">
        <f t="shared" si="71"/>
        <v>-341.771599082022</v>
      </c>
      <c r="F990" s="153">
        <f t="shared" si="72"/>
        <v>-0.7037724329775508</v>
      </c>
      <c r="G990" s="29"/>
      <c r="H990" s="29"/>
    </row>
    <row r="991" spans="1:8" ht="12.75" customHeight="1">
      <c r="A991" s="16">
        <v>15</v>
      </c>
      <c r="B991" s="291" t="str">
        <f t="shared" si="68"/>
        <v>Ganganagar</v>
      </c>
      <c r="C991" s="300">
        <f t="shared" si="69"/>
        <v>411.18</v>
      </c>
      <c r="D991" s="300">
        <f t="shared" si="70"/>
        <v>309.8005259697659</v>
      </c>
      <c r="E991" s="300">
        <f t="shared" si="71"/>
        <v>-101.37947403023412</v>
      </c>
      <c r="F991" s="153">
        <f t="shared" si="72"/>
        <v>-0.24655740558936262</v>
      </c>
      <c r="G991" s="29"/>
      <c r="H991" s="29"/>
    </row>
    <row r="992" spans="1:8" ht="12.75" customHeight="1">
      <c r="A992" s="16">
        <v>16</v>
      </c>
      <c r="B992" s="291" t="str">
        <f t="shared" si="68"/>
        <v>Hanumangarh</v>
      </c>
      <c r="C992" s="300">
        <f t="shared" si="69"/>
        <v>290.56399999999996</v>
      </c>
      <c r="D992" s="300">
        <f t="shared" si="70"/>
        <v>129.8707269343515</v>
      </c>
      <c r="E992" s="300">
        <f t="shared" si="71"/>
        <v>-160.6876730656485</v>
      </c>
      <c r="F992" s="153">
        <f t="shared" si="72"/>
        <v>-0.5530198960148144</v>
      </c>
      <c r="G992" s="29"/>
      <c r="H992" s="29"/>
    </row>
    <row r="993" spans="1:8" ht="12.75" customHeight="1">
      <c r="A993" s="16">
        <v>17</v>
      </c>
      <c r="B993" s="291" t="str">
        <f t="shared" si="68"/>
        <v>Jaipur</v>
      </c>
      <c r="C993" s="300">
        <f t="shared" si="69"/>
        <v>420.81600000000003</v>
      </c>
      <c r="D993" s="300">
        <f t="shared" si="70"/>
        <v>422.9187251195783</v>
      </c>
      <c r="E993" s="300">
        <f t="shared" si="71"/>
        <v>1.102725119578281</v>
      </c>
      <c r="F993" s="153">
        <f t="shared" si="72"/>
        <v>0.002620444849003557</v>
      </c>
      <c r="G993" s="29"/>
      <c r="H993" s="29"/>
    </row>
    <row r="994" spans="1:8" ht="12.75" customHeight="1">
      <c r="A994" s="16">
        <v>18</v>
      </c>
      <c r="B994" s="291" t="str">
        <f t="shared" si="68"/>
        <v>Jaiselmer</v>
      </c>
      <c r="C994" s="300">
        <f t="shared" si="69"/>
        <v>320.05</v>
      </c>
      <c r="D994" s="300">
        <f t="shared" si="70"/>
        <v>293.8254193421471</v>
      </c>
      <c r="E994" s="300">
        <f t="shared" si="71"/>
        <v>-25.72178065785289</v>
      </c>
      <c r="F994" s="153">
        <f t="shared" si="72"/>
        <v>-0.08036800705468798</v>
      </c>
      <c r="G994" s="29"/>
      <c r="H994" s="29"/>
    </row>
    <row r="995" spans="1:8" ht="12.75" customHeight="1">
      <c r="A995" s="16">
        <v>19</v>
      </c>
      <c r="B995" s="291" t="str">
        <f t="shared" si="68"/>
        <v>Jalore</v>
      </c>
      <c r="C995" s="300">
        <f t="shared" si="69"/>
        <v>569.498</v>
      </c>
      <c r="D995" s="300">
        <f t="shared" si="70"/>
        <v>315.0239802545364</v>
      </c>
      <c r="E995" s="300">
        <f t="shared" si="71"/>
        <v>-254.47681974546362</v>
      </c>
      <c r="F995" s="153">
        <f t="shared" si="72"/>
        <v>-0.44684409733741576</v>
      </c>
      <c r="G995" s="29"/>
      <c r="H995" s="29"/>
    </row>
    <row r="996" spans="1:8" ht="12.75" customHeight="1">
      <c r="A996" s="16">
        <v>20</v>
      </c>
      <c r="B996" s="291" t="str">
        <f t="shared" si="68"/>
        <v>Jhalawar</v>
      </c>
      <c r="C996" s="300">
        <f t="shared" si="69"/>
        <v>387.68399999999997</v>
      </c>
      <c r="D996" s="300">
        <f t="shared" si="70"/>
        <v>458.72263700361145</v>
      </c>
      <c r="E996" s="300">
        <f t="shared" si="71"/>
        <v>71.03863700361148</v>
      </c>
      <c r="F996" s="153">
        <f t="shared" si="72"/>
        <v>0.18323850611222411</v>
      </c>
      <c r="G996" s="29"/>
      <c r="H996" s="29"/>
    </row>
    <row r="997" spans="1:8" ht="12.75" customHeight="1">
      <c r="A997" s="16">
        <v>21</v>
      </c>
      <c r="B997" s="291" t="str">
        <f t="shared" si="68"/>
        <v>Jhunjhunu</v>
      </c>
      <c r="C997" s="300">
        <f t="shared" si="69"/>
        <v>325.644</v>
      </c>
      <c r="D997" s="300">
        <f t="shared" si="70"/>
        <v>153.72918325749234</v>
      </c>
      <c r="E997" s="300">
        <f t="shared" si="71"/>
        <v>-171.91481674250767</v>
      </c>
      <c r="F997" s="153">
        <f t="shared" si="72"/>
        <v>-0.5279225680267644</v>
      </c>
      <c r="G997" s="29"/>
      <c r="H997" s="29"/>
    </row>
    <row r="998" spans="1:8" ht="12.75" customHeight="1">
      <c r="A998" s="16">
        <v>22</v>
      </c>
      <c r="B998" s="291" t="str">
        <f t="shared" si="68"/>
        <v>Jodhpur</v>
      </c>
      <c r="C998" s="300">
        <f t="shared" si="69"/>
        <v>703.3</v>
      </c>
      <c r="D998" s="300">
        <f t="shared" si="70"/>
        <v>386.4350342809832</v>
      </c>
      <c r="E998" s="300">
        <f t="shared" si="71"/>
        <v>-316.86096571901686</v>
      </c>
      <c r="F998" s="153">
        <f t="shared" si="72"/>
        <v>-0.45053457375091266</v>
      </c>
      <c r="G998" s="29"/>
      <c r="H998" s="29"/>
    </row>
    <row r="999" spans="1:8" ht="12.75" customHeight="1">
      <c r="A999" s="16">
        <v>23</v>
      </c>
      <c r="B999" s="291" t="str">
        <f t="shared" si="68"/>
        <v>Karauli</v>
      </c>
      <c r="C999" s="300">
        <f t="shared" si="69"/>
        <v>270.86400000000003</v>
      </c>
      <c r="D999" s="300">
        <f t="shared" si="70"/>
        <v>67.98447034254109</v>
      </c>
      <c r="E999" s="300">
        <f t="shared" si="71"/>
        <v>-202.87952965745893</v>
      </c>
      <c r="F999" s="153">
        <f t="shared" si="72"/>
        <v>-0.7490088371192145</v>
      </c>
      <c r="G999" s="29"/>
      <c r="H999" s="29"/>
    </row>
    <row r="1000" spans="1:8" ht="12.75" customHeight="1">
      <c r="A1000" s="16">
        <v>24</v>
      </c>
      <c r="B1000" s="291" t="str">
        <f t="shared" si="68"/>
        <v>Kota</v>
      </c>
      <c r="C1000" s="300">
        <f t="shared" si="69"/>
        <v>270.20399999999995</v>
      </c>
      <c r="D1000" s="300">
        <f t="shared" si="70"/>
        <v>165.82926926785174</v>
      </c>
      <c r="E1000" s="300">
        <f t="shared" si="71"/>
        <v>-104.37473073214821</v>
      </c>
      <c r="F1000" s="153">
        <f t="shared" si="72"/>
        <v>-0.3862812198640591</v>
      </c>
      <c r="G1000" s="29"/>
      <c r="H1000" s="29"/>
    </row>
    <row r="1001" spans="1:8" ht="12.75" customHeight="1">
      <c r="A1001" s="16">
        <v>25</v>
      </c>
      <c r="B1001" s="291" t="str">
        <f t="shared" si="68"/>
        <v>Nagaur</v>
      </c>
      <c r="C1001" s="300">
        <f t="shared" si="69"/>
        <v>725.7926</v>
      </c>
      <c r="D1001" s="300">
        <f t="shared" si="70"/>
        <v>222.18874128854537</v>
      </c>
      <c r="E1001" s="300">
        <f t="shared" si="71"/>
        <v>-503.62645871145463</v>
      </c>
      <c r="F1001" s="153">
        <f t="shared" si="72"/>
        <v>-0.6938985857825701</v>
      </c>
      <c r="G1001" s="29"/>
      <c r="H1001" s="29"/>
    </row>
    <row r="1002" spans="1:8" ht="12.75" customHeight="1">
      <c r="A1002" s="16">
        <v>26</v>
      </c>
      <c r="B1002" s="291" t="str">
        <f t="shared" si="68"/>
        <v>Pali</v>
      </c>
      <c r="C1002" s="300">
        <f t="shared" si="69"/>
        <v>434.12600000000003</v>
      </c>
      <c r="D1002" s="300">
        <f t="shared" si="70"/>
        <v>218.9171702900804</v>
      </c>
      <c r="E1002" s="300">
        <f t="shared" si="71"/>
        <v>-215.20442970991965</v>
      </c>
      <c r="F1002" s="153">
        <f t="shared" si="72"/>
        <v>-0.4957188228991575</v>
      </c>
      <c r="G1002" s="29"/>
      <c r="H1002" s="29"/>
    </row>
    <row r="1003" spans="1:8" ht="12.75" customHeight="1">
      <c r="A1003" s="16">
        <v>27</v>
      </c>
      <c r="B1003" s="291" t="str">
        <f t="shared" si="68"/>
        <v>Partapgarh</v>
      </c>
      <c r="C1003" s="300">
        <f t="shared" si="69"/>
        <v>304.26</v>
      </c>
      <c r="D1003" s="300">
        <f t="shared" si="70"/>
        <v>111.48855562358747</v>
      </c>
      <c r="E1003" s="300">
        <f t="shared" si="71"/>
        <v>-192.77144437641252</v>
      </c>
      <c r="F1003" s="153">
        <f t="shared" si="72"/>
        <v>-0.6335747202274782</v>
      </c>
      <c r="G1003" s="29"/>
      <c r="H1003" s="29"/>
    </row>
    <row r="1004" spans="1:8" ht="12.75" customHeight="1">
      <c r="A1004" s="16">
        <v>28</v>
      </c>
      <c r="B1004" s="291" t="str">
        <f t="shared" si="68"/>
        <v>Rajsamand</v>
      </c>
      <c r="C1004" s="300">
        <f t="shared" si="69"/>
        <v>312.596</v>
      </c>
      <c r="D1004" s="300">
        <f t="shared" si="70"/>
        <v>179.3937110907299</v>
      </c>
      <c r="E1004" s="300">
        <f t="shared" si="71"/>
        <v>-131.2022889092701</v>
      </c>
      <c r="F1004" s="153">
        <f t="shared" si="72"/>
        <v>-0.41971838702117137</v>
      </c>
      <c r="G1004" s="29"/>
      <c r="H1004" s="29"/>
    </row>
    <row r="1005" spans="1:8" ht="12.75" customHeight="1">
      <c r="A1005" s="16">
        <v>29</v>
      </c>
      <c r="B1005" s="291" t="str">
        <f t="shared" si="68"/>
        <v>S.Madhopur</v>
      </c>
      <c r="C1005" s="300">
        <f t="shared" si="69"/>
        <v>246.708</v>
      </c>
      <c r="D1005" s="300">
        <f t="shared" si="70"/>
        <v>164.38471144394865</v>
      </c>
      <c r="E1005" s="300">
        <f t="shared" si="71"/>
        <v>-82.32328855605135</v>
      </c>
      <c r="F1005" s="153">
        <f t="shared" si="72"/>
        <v>-0.33368714657024234</v>
      </c>
      <c r="G1005" s="29"/>
      <c r="H1005" s="29"/>
    </row>
    <row r="1006" spans="1:8" ht="12.75" customHeight="1">
      <c r="A1006" s="16">
        <v>30</v>
      </c>
      <c r="B1006" s="291" t="str">
        <f t="shared" si="68"/>
        <v>Sikar</v>
      </c>
      <c r="C1006" s="300">
        <f t="shared" si="69"/>
        <v>437.844</v>
      </c>
      <c r="D1006" s="300">
        <f t="shared" si="70"/>
        <v>226.11840421183734</v>
      </c>
      <c r="E1006" s="300">
        <f t="shared" si="71"/>
        <v>-211.52559578816266</v>
      </c>
      <c r="F1006" s="153">
        <f t="shared" si="72"/>
        <v>-0.4831072157849889</v>
      </c>
      <c r="G1006" s="29"/>
      <c r="H1006" s="29"/>
    </row>
    <row r="1007" spans="1:8" ht="12.75" customHeight="1">
      <c r="A1007" s="16">
        <v>31</v>
      </c>
      <c r="B1007" s="291" t="str">
        <f t="shared" si="68"/>
        <v>Sirohi</v>
      </c>
      <c r="C1007" s="300">
        <f t="shared" si="69"/>
        <v>225.324</v>
      </c>
      <c r="D1007" s="300">
        <f t="shared" si="70"/>
        <v>127.02971109405735</v>
      </c>
      <c r="E1007" s="300">
        <f t="shared" si="71"/>
        <v>-98.26428890594264</v>
      </c>
      <c r="F1007" s="153">
        <f t="shared" si="72"/>
        <v>-0.43610218576779497</v>
      </c>
      <c r="G1007" s="29"/>
      <c r="H1007" s="29"/>
    </row>
    <row r="1008" spans="1:8" ht="12.75" customHeight="1">
      <c r="A1008" s="16">
        <v>32</v>
      </c>
      <c r="B1008" s="291" t="str">
        <f t="shared" si="68"/>
        <v>Tonk</v>
      </c>
      <c r="C1008" s="300">
        <f t="shared" si="69"/>
        <v>337.392</v>
      </c>
      <c r="D1008" s="300">
        <f t="shared" si="70"/>
        <v>394.23676027427007</v>
      </c>
      <c r="E1008" s="300">
        <f t="shared" si="71"/>
        <v>55.84476027427007</v>
      </c>
      <c r="F1008" s="153">
        <f t="shared" si="72"/>
        <v>0.16551892242338312</v>
      </c>
      <c r="G1008" s="29"/>
      <c r="H1008" s="29"/>
    </row>
    <row r="1009" spans="1:8" ht="12.75" customHeight="1">
      <c r="A1009" s="16">
        <v>33</v>
      </c>
      <c r="B1009" s="291" t="str">
        <f t="shared" si="68"/>
        <v>Udaipur</v>
      </c>
      <c r="C1009" s="300">
        <f t="shared" si="69"/>
        <v>887.468</v>
      </c>
      <c r="D1009" s="300">
        <f t="shared" si="70"/>
        <v>169.10481110854437</v>
      </c>
      <c r="E1009" s="300">
        <f t="shared" si="71"/>
        <v>-718.1991888914556</v>
      </c>
      <c r="F1009" s="153">
        <f t="shared" si="72"/>
        <v>-0.8092677019244138</v>
      </c>
      <c r="G1009" s="29"/>
      <c r="H1009" s="29"/>
    </row>
    <row r="1010" spans="1:8" ht="12.75" customHeight="1">
      <c r="A1010" s="31"/>
      <c r="B1010" s="1" t="s">
        <v>27</v>
      </c>
      <c r="C1010" s="147">
        <f>SUM(C977:C1009)</f>
        <v>14937.122599999999</v>
      </c>
      <c r="D1010" s="147">
        <f>SUM(D977:D1009)</f>
        <v>9580.88176571415</v>
      </c>
      <c r="E1010" s="147">
        <f>SUM(E977:E1009)</f>
        <v>-5355.369834285849</v>
      </c>
      <c r="F1010" s="154">
        <f>E1010/C1010</f>
        <v>-0.358527540925844</v>
      </c>
      <c r="G1010" s="29"/>
      <c r="H1010" s="29"/>
    </row>
    <row r="1011" spans="1:8" ht="12.75" customHeight="1">
      <c r="A1011" s="37"/>
      <c r="B1011" s="2"/>
      <c r="C1011" s="159"/>
      <c r="D1011" s="159"/>
      <c r="E1011" s="159"/>
      <c r="F1011" s="164"/>
      <c r="G1011" s="29"/>
      <c r="H1011" s="29"/>
    </row>
    <row r="1012" ht="24" customHeight="1">
      <c r="A1012" s="43" t="s">
        <v>80</v>
      </c>
    </row>
    <row r="1013" ht="9" customHeight="1"/>
    <row r="1014" ht="14.25">
      <c r="A1014" s="7" t="s">
        <v>81</v>
      </c>
    </row>
    <row r="1015" spans="1:8" ht="30" customHeight="1">
      <c r="A1015" s="170" t="s">
        <v>20</v>
      </c>
      <c r="B1015" s="170"/>
      <c r="C1015" s="171" t="s">
        <v>34</v>
      </c>
      <c r="D1015" s="171" t="s">
        <v>35</v>
      </c>
      <c r="E1015" s="171" t="s">
        <v>6</v>
      </c>
      <c r="F1015" s="171" t="s">
        <v>28</v>
      </c>
      <c r="G1015" s="172"/>
      <c r="H1015" s="172"/>
    </row>
    <row r="1016" spans="1:8" ht="13.5" customHeight="1">
      <c r="A1016" s="240">
        <v>1</v>
      </c>
      <c r="B1016" s="240">
        <v>2</v>
      </c>
      <c r="C1016" s="240">
        <v>3</v>
      </c>
      <c r="D1016" s="240">
        <v>4</v>
      </c>
      <c r="E1016" s="240" t="s">
        <v>36</v>
      </c>
      <c r="F1016" s="240">
        <v>6</v>
      </c>
      <c r="G1016" s="172"/>
      <c r="H1016" s="172"/>
    </row>
    <row r="1017" spans="1:8" ht="27" customHeight="1">
      <c r="A1017" s="173">
        <v>1</v>
      </c>
      <c r="B1017" s="174" t="s">
        <v>210</v>
      </c>
      <c r="C1017" s="179">
        <v>1329.18</v>
      </c>
      <c r="D1017" s="179">
        <v>1299.28</v>
      </c>
      <c r="E1017" s="175">
        <f>C1017-D1017</f>
        <v>29.90000000000009</v>
      </c>
      <c r="F1017" s="180"/>
      <c r="G1017" s="181"/>
      <c r="H1017" s="181"/>
    </row>
    <row r="1018" spans="1:8" ht="42.75">
      <c r="A1018" s="173">
        <v>2</v>
      </c>
      <c r="B1018" s="174" t="s">
        <v>239</v>
      </c>
      <c r="C1018" s="179">
        <v>24.92</v>
      </c>
      <c r="D1018" s="179">
        <v>24.92</v>
      </c>
      <c r="E1018" s="175">
        <f>C1018-D1018</f>
        <v>0</v>
      </c>
      <c r="F1018" s="180">
        <f>E1018/C1018</f>
        <v>0</v>
      </c>
      <c r="G1018" s="172"/>
      <c r="H1018" s="172"/>
    </row>
    <row r="1019" spans="1:8" ht="28.5">
      <c r="A1019" s="173">
        <v>3</v>
      </c>
      <c r="B1019" s="174" t="s">
        <v>216</v>
      </c>
      <c r="C1019" s="179">
        <v>1300.44</v>
      </c>
      <c r="D1019" s="179">
        <v>1300.44</v>
      </c>
      <c r="E1019" s="175">
        <f>C1019-D1019</f>
        <v>0</v>
      </c>
      <c r="F1019" s="180">
        <f>E1019/C1019</f>
        <v>0</v>
      </c>
      <c r="G1019" s="172"/>
      <c r="H1019" s="172"/>
    </row>
    <row r="1020" spans="1:8" ht="15.75" customHeight="1">
      <c r="A1020" s="173">
        <v>4</v>
      </c>
      <c r="B1020" s="182" t="s">
        <v>82</v>
      </c>
      <c r="C1020" s="183">
        <f>SUM(C1018:C1019)</f>
        <v>1325.3600000000001</v>
      </c>
      <c r="D1020" s="183">
        <f>SUM(D1018:D1019)</f>
        <v>1325.3600000000001</v>
      </c>
      <c r="E1020" s="175">
        <f>C1020-D1020</f>
        <v>0</v>
      </c>
      <c r="F1020" s="180">
        <f>E1020/C1020</f>
        <v>0</v>
      </c>
      <c r="G1020" s="172"/>
      <c r="H1020" s="172"/>
    </row>
    <row r="1021" spans="1:6" ht="15.75" customHeight="1">
      <c r="A1021" s="30"/>
      <c r="B1021" s="108"/>
      <c r="C1021" s="165"/>
      <c r="D1021" s="165"/>
      <c r="E1021" s="60"/>
      <c r="F1021" s="60"/>
    </row>
    <row r="1022" ht="14.25">
      <c r="A1022" s="7" t="s">
        <v>233</v>
      </c>
    </row>
    <row r="1023" spans="5:8" ht="14.25">
      <c r="E1023" s="61" t="s">
        <v>121</v>
      </c>
      <c r="F1023" s="98"/>
      <c r="G1023" s="122"/>
      <c r="H1023" s="122"/>
    </row>
    <row r="1024" spans="1:8" ht="28.5">
      <c r="A1024" s="79" t="s">
        <v>20</v>
      </c>
      <c r="B1024" s="79" t="s">
        <v>83</v>
      </c>
      <c r="C1024" s="79" t="s">
        <v>150</v>
      </c>
      <c r="D1024" s="79" t="s">
        <v>42</v>
      </c>
      <c r="E1024" s="79" t="s">
        <v>84</v>
      </c>
      <c r="F1024" s="79" t="s">
        <v>85</v>
      </c>
      <c r="G1024" s="59"/>
      <c r="H1024" s="59"/>
    </row>
    <row r="1025" spans="1:8" ht="14.25">
      <c r="A1025" s="99">
        <v>1</v>
      </c>
      <c r="B1025" s="99">
        <v>2</v>
      </c>
      <c r="C1025" s="99">
        <v>3</v>
      </c>
      <c r="D1025" s="99">
        <v>4</v>
      </c>
      <c r="E1025" s="99">
        <v>5</v>
      </c>
      <c r="F1025" s="99">
        <v>6</v>
      </c>
      <c r="G1025" s="123"/>
      <c r="H1025" s="123"/>
    </row>
    <row r="1026" spans="1:8" ht="28.5">
      <c r="A1026" s="100">
        <v>1</v>
      </c>
      <c r="B1026" s="101" t="s">
        <v>86</v>
      </c>
      <c r="C1026" s="102">
        <v>150</v>
      </c>
      <c r="D1026" s="102">
        <v>164.94</v>
      </c>
      <c r="E1026" s="142">
        <v>149.96</v>
      </c>
      <c r="F1026" s="103">
        <f>E1026/C1026</f>
        <v>0.9997333333333334</v>
      </c>
      <c r="G1026" s="124"/>
      <c r="H1026" s="124"/>
    </row>
    <row r="1027" spans="1:8" ht="89.25" customHeight="1">
      <c r="A1027" s="100">
        <v>2</v>
      </c>
      <c r="B1027" s="101" t="s">
        <v>87</v>
      </c>
      <c r="C1027" s="102">
        <v>1179.18</v>
      </c>
      <c r="D1027" s="306">
        <v>1160.42</v>
      </c>
      <c r="E1027" s="306">
        <v>1004.21</v>
      </c>
      <c r="F1027" s="103">
        <f>E1027/C1027</f>
        <v>0.8516172255296053</v>
      </c>
      <c r="G1027" s="125"/>
      <c r="H1027" s="125"/>
    </row>
    <row r="1028" spans="1:8" ht="15">
      <c r="A1028" s="328" t="s">
        <v>10</v>
      </c>
      <c r="B1028" s="328"/>
      <c r="C1028" s="104">
        <f>SUM(C1026:C1027)</f>
        <v>1329.18</v>
      </c>
      <c r="D1028" s="105">
        <f>SUM(D1026:D1027)</f>
        <v>1325.3600000000001</v>
      </c>
      <c r="E1028" s="105">
        <f>SUM(E1026:E1027)</f>
        <v>1154.17</v>
      </c>
      <c r="F1028" s="103">
        <f>E1028/C1028</f>
        <v>0.8683323552867181</v>
      </c>
      <c r="G1028" s="126"/>
      <c r="H1028" s="126"/>
    </row>
    <row r="1029" spans="1:8" s="119" customFormat="1" ht="22.5" customHeight="1">
      <c r="A1029" s="329"/>
      <c r="B1029" s="329"/>
      <c r="C1029" s="329"/>
      <c r="D1029" s="329"/>
      <c r="E1029" s="329"/>
      <c r="F1029" s="329"/>
      <c r="G1029" s="329"/>
      <c r="H1029" s="264"/>
    </row>
    <row r="1030" spans="1:8" ht="14.25">
      <c r="A1030" s="108" t="s">
        <v>88</v>
      </c>
      <c r="B1030" s="24"/>
      <c r="C1030" s="24"/>
      <c r="D1030" s="106"/>
      <c r="E1030" s="24"/>
      <c r="F1030" s="24"/>
      <c r="G1030" s="107"/>
      <c r="H1030" s="107"/>
    </row>
    <row r="1031" spans="1:8" ht="14.25">
      <c r="A1031" s="108"/>
      <c r="B1031" s="24"/>
      <c r="C1031" s="24"/>
      <c r="D1031" s="106"/>
      <c r="E1031" s="24"/>
      <c r="F1031" s="24"/>
      <c r="G1031" s="107"/>
      <c r="H1031" s="107"/>
    </row>
    <row r="1032" ht="14.25">
      <c r="A1032" s="7" t="s">
        <v>89</v>
      </c>
    </row>
    <row r="1033" spans="1:6" ht="30" customHeight="1">
      <c r="A1033" s="16" t="s">
        <v>20</v>
      </c>
      <c r="B1033" s="79" t="s">
        <v>83</v>
      </c>
      <c r="C1033" s="48" t="s">
        <v>34</v>
      </c>
      <c r="D1033" s="48" t="s">
        <v>35</v>
      </c>
      <c r="E1033" s="48" t="s">
        <v>6</v>
      </c>
      <c r="F1033" s="48" t="s">
        <v>28</v>
      </c>
    </row>
    <row r="1034" spans="1:8" ht="13.5" customHeight="1">
      <c r="A1034" s="170">
        <v>1</v>
      </c>
      <c r="B1034" s="170">
        <v>2</v>
      </c>
      <c r="C1034" s="170">
        <v>3</v>
      </c>
      <c r="D1034" s="170">
        <v>4</v>
      </c>
      <c r="E1034" s="170" t="s">
        <v>36</v>
      </c>
      <c r="F1034" s="170">
        <v>6</v>
      </c>
      <c r="G1034" s="172"/>
      <c r="H1034" s="172"/>
    </row>
    <row r="1035" spans="1:8" ht="27" customHeight="1">
      <c r="A1035" s="173">
        <v>1</v>
      </c>
      <c r="B1035" s="174" t="s">
        <v>210</v>
      </c>
      <c r="C1035" s="175">
        <v>2074.599473267286</v>
      </c>
      <c r="D1035" s="175">
        <v>2074.599473267286</v>
      </c>
      <c r="E1035" s="175">
        <f>C1035-D1035</f>
        <v>0</v>
      </c>
      <c r="F1035" s="184">
        <v>0</v>
      </c>
      <c r="G1035" s="172"/>
      <c r="H1035" s="172"/>
    </row>
    <row r="1036" spans="1:8" ht="42.75">
      <c r="A1036" s="173">
        <v>2</v>
      </c>
      <c r="B1036" s="174" t="s">
        <v>154</v>
      </c>
      <c r="C1036" s="175">
        <v>396.2300000000001</v>
      </c>
      <c r="D1036" s="175">
        <v>396.2300000000001</v>
      </c>
      <c r="E1036" s="175">
        <f>C1036-D1036</f>
        <v>0</v>
      </c>
      <c r="F1036" s="180">
        <v>0</v>
      </c>
      <c r="G1036" s="172"/>
      <c r="H1036" s="172"/>
    </row>
    <row r="1037" spans="1:8" ht="28.5">
      <c r="A1037" s="173">
        <v>3</v>
      </c>
      <c r="B1037" s="174" t="s">
        <v>216</v>
      </c>
      <c r="C1037" s="175">
        <v>1624.28</v>
      </c>
      <c r="D1037" s="175">
        <v>1624.28</v>
      </c>
      <c r="E1037" s="175">
        <f>C1037-D1037</f>
        <v>0</v>
      </c>
      <c r="F1037" s="180">
        <v>0</v>
      </c>
      <c r="G1037" s="172"/>
      <c r="H1037" s="172"/>
    </row>
    <row r="1038" spans="1:8" ht="15.75" customHeight="1">
      <c r="A1038" s="173">
        <v>4</v>
      </c>
      <c r="B1038" s="182" t="s">
        <v>82</v>
      </c>
      <c r="C1038" s="185">
        <f>SUM(C1036:C1037)</f>
        <v>2020.51</v>
      </c>
      <c r="D1038" s="185">
        <f>SUM(D1036:D1037)</f>
        <v>2020.51</v>
      </c>
      <c r="E1038" s="175">
        <f>C1038-D1038</f>
        <v>0</v>
      </c>
      <c r="F1038" s="186">
        <v>0</v>
      </c>
      <c r="G1038" s="172"/>
      <c r="H1038" s="172"/>
    </row>
    <row r="1039" spans="1:6" ht="15.75" customHeight="1">
      <c r="A1039" s="30"/>
      <c r="B1039" s="108"/>
      <c r="C1039" s="77"/>
      <c r="D1039" s="77"/>
      <c r="E1039" s="60"/>
      <c r="F1039" s="35"/>
    </row>
    <row r="1040" ht="14.25">
      <c r="A1040" s="7" t="s">
        <v>234</v>
      </c>
    </row>
    <row r="1041" spans="6:8" ht="14.25">
      <c r="F1041" s="98"/>
      <c r="G1041" s="61" t="s">
        <v>121</v>
      </c>
      <c r="H1041" s="61"/>
    </row>
    <row r="1042" spans="1:8" ht="57">
      <c r="A1042" s="79" t="s">
        <v>217</v>
      </c>
      <c r="B1042" s="79" t="s">
        <v>90</v>
      </c>
      <c r="C1042" s="79" t="s">
        <v>91</v>
      </c>
      <c r="D1042" s="79" t="s">
        <v>92</v>
      </c>
      <c r="E1042" s="79" t="s">
        <v>93</v>
      </c>
      <c r="F1042" s="79" t="s">
        <v>6</v>
      </c>
      <c r="G1042" s="79" t="s">
        <v>85</v>
      </c>
      <c r="H1042" s="254" t="s">
        <v>94</v>
      </c>
    </row>
    <row r="1043" spans="1:8" ht="14.25">
      <c r="A1043" s="110">
        <v>1</v>
      </c>
      <c r="B1043" s="110">
        <v>2</v>
      </c>
      <c r="C1043" s="110">
        <v>3</v>
      </c>
      <c r="D1043" s="110">
        <v>4</v>
      </c>
      <c r="E1043" s="110">
        <v>5</v>
      </c>
      <c r="F1043" s="110" t="s">
        <v>95</v>
      </c>
      <c r="G1043" s="110">
        <v>7</v>
      </c>
      <c r="H1043" s="111" t="s">
        <v>96</v>
      </c>
    </row>
    <row r="1044" spans="1:8" ht="18" customHeight="1">
      <c r="A1044" s="112">
        <f>D1035</f>
        <v>2074.599473267286</v>
      </c>
      <c r="B1044" s="112">
        <f>D1038</f>
        <v>2020.51</v>
      </c>
      <c r="C1044" s="113">
        <f>C433</f>
        <v>127000.42093999998</v>
      </c>
      <c r="D1044" s="113">
        <f>(C1044*1500)/100000</f>
        <v>1905.0063140999996</v>
      </c>
      <c r="E1044" s="127">
        <v>539.85</v>
      </c>
      <c r="F1044" s="113">
        <f>D1044-E1044</f>
        <v>1365.1563140999997</v>
      </c>
      <c r="G1044" s="103">
        <f>E1044/A1044</f>
        <v>0.26021890343478704</v>
      </c>
      <c r="H1044" s="255">
        <f>B1044-E1044</f>
        <v>1480.6599999999999</v>
      </c>
    </row>
    <row r="1045" spans="1:8" ht="21" customHeight="1">
      <c r="A1045" s="128"/>
      <c r="B1045" s="128"/>
      <c r="C1045" s="129"/>
      <c r="D1045" s="129"/>
      <c r="E1045" s="130"/>
      <c r="F1045" s="129"/>
      <c r="G1045" s="131"/>
      <c r="H1045" s="131"/>
    </row>
    <row r="1046" spans="1:8" s="117" customFormat="1" ht="12.75">
      <c r="A1046" s="197" t="s">
        <v>218</v>
      </c>
      <c r="B1046" s="198"/>
      <c r="C1046" s="198"/>
      <c r="D1046" s="198"/>
      <c r="E1046" s="198"/>
      <c r="F1046" s="198"/>
      <c r="G1046" s="198"/>
      <c r="H1046" s="198"/>
    </row>
    <row r="1047" spans="1:8" s="117" customFormat="1" ht="14.25" customHeight="1">
      <c r="A1047" s="197"/>
      <c r="B1047" s="198"/>
      <c r="C1047" s="198"/>
      <c r="D1047" s="198"/>
      <c r="E1047" s="198"/>
      <c r="F1047" s="198"/>
      <c r="G1047" s="198"/>
      <c r="H1047" s="198"/>
    </row>
    <row r="1048" spans="1:8" s="117" customFormat="1" ht="12.75">
      <c r="A1048" s="199" t="s">
        <v>110</v>
      </c>
      <c r="B1048" s="198"/>
      <c r="C1048" s="198"/>
      <c r="D1048" s="198"/>
      <c r="E1048" s="198"/>
      <c r="F1048" s="198"/>
      <c r="G1048" s="198"/>
      <c r="H1048" s="198"/>
    </row>
    <row r="1049" spans="1:8" s="117" customFormat="1" ht="12.75">
      <c r="A1049" s="199"/>
      <c r="B1049" s="198"/>
      <c r="C1049" s="198"/>
      <c r="D1049" s="198"/>
      <c r="E1049" s="198"/>
      <c r="F1049" s="198"/>
      <c r="G1049" s="198"/>
      <c r="H1049" s="198"/>
    </row>
    <row r="1050" spans="1:8" s="117" customFormat="1" ht="12.75">
      <c r="A1050" s="200" t="s">
        <v>133</v>
      </c>
      <c r="B1050" s="198"/>
      <c r="C1050" s="198"/>
      <c r="D1050" s="198"/>
      <c r="E1050" s="198"/>
      <c r="F1050" s="198"/>
      <c r="G1050" s="198"/>
      <c r="H1050" s="198"/>
    </row>
    <row r="1051" spans="1:8" s="117" customFormat="1" ht="12.75">
      <c r="A1051" s="330" t="s">
        <v>155</v>
      </c>
      <c r="B1051" s="330"/>
      <c r="C1051" s="330"/>
      <c r="D1051" s="330"/>
      <c r="E1051" s="330"/>
      <c r="F1051" s="198"/>
      <c r="G1051" s="198"/>
      <c r="H1051" s="198"/>
    </row>
    <row r="1052" spans="1:8" s="117" customFormat="1" ht="25.5">
      <c r="A1052" s="201" t="s">
        <v>126</v>
      </c>
      <c r="B1052" s="201" t="s">
        <v>127</v>
      </c>
      <c r="C1052" s="201" t="s">
        <v>128</v>
      </c>
      <c r="D1052" s="201" t="s">
        <v>129</v>
      </c>
      <c r="E1052" s="201" t="s">
        <v>130</v>
      </c>
      <c r="F1052" s="198"/>
      <c r="G1052" s="198"/>
      <c r="H1052" s="198"/>
    </row>
    <row r="1053" spans="1:8" s="117" customFormat="1" ht="12.75">
      <c r="A1053" s="316" t="s">
        <v>131</v>
      </c>
      <c r="B1053" s="202" t="s">
        <v>192</v>
      </c>
      <c r="C1053" s="202"/>
      <c r="D1053" s="203">
        <v>8083</v>
      </c>
      <c r="E1053" s="203">
        <v>4849.58</v>
      </c>
      <c r="F1053" s="198"/>
      <c r="G1053" s="198"/>
      <c r="H1053" s="198"/>
    </row>
    <row r="1054" spans="1:8" s="117" customFormat="1" ht="12.75">
      <c r="A1054" s="316"/>
      <c r="B1054" s="202" t="s">
        <v>193</v>
      </c>
      <c r="C1054" s="202"/>
      <c r="D1054" s="204">
        <v>19060</v>
      </c>
      <c r="E1054" s="204">
        <v>11436</v>
      </c>
      <c r="F1054" s="198"/>
      <c r="G1054" s="198"/>
      <c r="H1054" s="198"/>
    </row>
    <row r="1055" spans="1:8" s="117" customFormat="1" ht="12.75">
      <c r="A1055" s="316"/>
      <c r="B1055" s="202" t="s">
        <v>194</v>
      </c>
      <c r="C1055" s="202"/>
      <c r="D1055" s="204">
        <v>40057</v>
      </c>
      <c r="E1055" s="205">
        <v>24034.12</v>
      </c>
      <c r="F1055" s="198"/>
      <c r="G1055" s="198"/>
      <c r="H1055" s="198"/>
    </row>
    <row r="1056" spans="1:8" s="117" customFormat="1" ht="12.75">
      <c r="A1056" s="316"/>
      <c r="B1056" s="202" t="s">
        <v>195</v>
      </c>
      <c r="C1056" s="202"/>
      <c r="D1056" s="204">
        <v>10098</v>
      </c>
      <c r="E1056" s="205">
        <v>6816.15</v>
      </c>
      <c r="F1056" s="198"/>
      <c r="G1056" s="198"/>
      <c r="H1056" s="198"/>
    </row>
    <row r="1057" spans="1:8" s="117" customFormat="1" ht="13.5" customHeight="1">
      <c r="A1057" s="316"/>
      <c r="B1057" s="206" t="s">
        <v>132</v>
      </c>
      <c r="C1057" s="207"/>
      <c r="D1057" s="208">
        <f>SUM(D1053:D1056)</f>
        <v>77298</v>
      </c>
      <c r="E1057" s="208">
        <f>SUM(E1053:E1056)</f>
        <v>47135.85</v>
      </c>
      <c r="F1057" s="198"/>
      <c r="G1057" s="198" t="s">
        <v>12</v>
      </c>
      <c r="H1057" s="198"/>
    </row>
    <row r="1058" spans="1:8" s="117" customFormat="1" ht="13.5" customHeight="1">
      <c r="A1058" s="199"/>
      <c r="B1058" s="198"/>
      <c r="C1058" s="198"/>
      <c r="D1058" s="198"/>
      <c r="E1058" s="198"/>
      <c r="F1058" s="198"/>
      <c r="G1058" s="198"/>
      <c r="H1058" s="198"/>
    </row>
    <row r="1059" spans="1:8" s="117" customFormat="1" ht="12.75">
      <c r="A1059" s="199"/>
      <c r="B1059" s="198"/>
      <c r="C1059" s="198"/>
      <c r="D1059" s="198"/>
      <c r="E1059" s="198"/>
      <c r="F1059" s="198"/>
      <c r="G1059" s="198"/>
      <c r="H1059" s="198"/>
    </row>
    <row r="1060" spans="1:8" s="166" customFormat="1" ht="12.75">
      <c r="A1060" s="209" t="s">
        <v>134</v>
      </c>
      <c r="B1060" s="210"/>
      <c r="C1060" s="210"/>
      <c r="D1060" s="210"/>
      <c r="E1060" s="210"/>
      <c r="F1060" s="210"/>
      <c r="G1060" s="210"/>
      <c r="H1060" s="210"/>
    </row>
    <row r="1061" spans="1:8" s="166" customFormat="1" ht="12.75">
      <c r="A1061" s="317" t="s">
        <v>100</v>
      </c>
      <c r="B1061" s="313" t="s">
        <v>101</v>
      </c>
      <c r="C1061" s="314"/>
      <c r="D1061" s="315" t="s">
        <v>102</v>
      </c>
      <c r="E1061" s="315"/>
      <c r="F1061" s="315" t="s">
        <v>103</v>
      </c>
      <c r="G1061" s="315"/>
      <c r="H1061" s="252"/>
    </row>
    <row r="1062" spans="1:8" s="166" customFormat="1" ht="12.75">
      <c r="A1062" s="318"/>
      <c r="B1062" s="261" t="s">
        <v>104</v>
      </c>
      <c r="C1062" s="262" t="s">
        <v>105</v>
      </c>
      <c r="D1062" s="263" t="s">
        <v>104</v>
      </c>
      <c r="E1062" s="263" t="s">
        <v>105</v>
      </c>
      <c r="F1062" s="263" t="s">
        <v>104</v>
      </c>
      <c r="G1062" s="263" t="s">
        <v>105</v>
      </c>
      <c r="H1062" s="252"/>
    </row>
    <row r="1063" spans="1:8" s="166" customFormat="1" ht="12.75">
      <c r="A1063" s="211" t="s">
        <v>196</v>
      </c>
      <c r="B1063" s="212">
        <v>77298</v>
      </c>
      <c r="C1063" s="213">
        <v>47135.85</v>
      </c>
      <c r="D1063" s="212">
        <v>77298</v>
      </c>
      <c r="E1063" s="213">
        <v>47135.92999999999</v>
      </c>
      <c r="F1063" s="214">
        <f>(B1063-D1063)/B1063</f>
        <v>0</v>
      </c>
      <c r="G1063" s="214">
        <f>(C1063-E1063)/C1063</f>
        <v>-1.6972219657536732E-06</v>
      </c>
      <c r="H1063" s="253"/>
    </row>
    <row r="1064" spans="1:8" s="166" customFormat="1" ht="12.75">
      <c r="A1064" s="215"/>
      <c r="B1064" s="210"/>
      <c r="C1064" s="210"/>
      <c r="D1064" s="210"/>
      <c r="E1064" s="210"/>
      <c r="F1064" s="210"/>
      <c r="G1064" s="210"/>
      <c r="H1064" s="210"/>
    </row>
    <row r="1065" spans="1:8" s="166" customFormat="1" ht="12.75">
      <c r="A1065" s="209" t="s">
        <v>235</v>
      </c>
      <c r="B1065" s="210"/>
      <c r="C1065" s="210"/>
      <c r="D1065" s="210"/>
      <c r="E1065" s="210"/>
      <c r="F1065" s="210"/>
      <c r="G1065" s="210"/>
      <c r="H1065" s="210"/>
    </row>
    <row r="1066" spans="1:8" s="166" customFormat="1" ht="25.5" customHeight="1">
      <c r="A1066" s="320" t="s">
        <v>219</v>
      </c>
      <c r="B1066" s="320"/>
      <c r="C1066" s="320" t="s">
        <v>156</v>
      </c>
      <c r="D1066" s="320"/>
      <c r="E1066" s="320" t="s">
        <v>106</v>
      </c>
      <c r="F1066" s="320"/>
      <c r="G1066" s="210"/>
      <c r="H1066" s="210"/>
    </row>
    <row r="1067" spans="1:8" s="166" customFormat="1" ht="12.75">
      <c r="A1067" s="260" t="s">
        <v>104</v>
      </c>
      <c r="B1067" s="260" t="s">
        <v>107</v>
      </c>
      <c r="C1067" s="260" t="s">
        <v>104</v>
      </c>
      <c r="D1067" s="260" t="s">
        <v>107</v>
      </c>
      <c r="E1067" s="260" t="s">
        <v>104</v>
      </c>
      <c r="F1067" s="260" t="s">
        <v>108</v>
      </c>
      <c r="G1067" s="210"/>
      <c r="H1067" s="210"/>
    </row>
    <row r="1068" spans="1:8" s="166" customFormat="1" ht="12.75">
      <c r="A1068" s="216">
        <v>1</v>
      </c>
      <c r="B1068" s="216">
        <v>2</v>
      </c>
      <c r="C1068" s="216">
        <v>3</v>
      </c>
      <c r="D1068" s="216">
        <v>4</v>
      </c>
      <c r="E1068" s="216">
        <v>5</v>
      </c>
      <c r="F1068" s="216">
        <v>6</v>
      </c>
      <c r="G1068" s="217"/>
      <c r="H1068" s="217"/>
    </row>
    <row r="1069" spans="1:8" s="166" customFormat="1" ht="12.75">
      <c r="A1069" s="212">
        <v>77298</v>
      </c>
      <c r="B1069" s="213">
        <v>47135.85</v>
      </c>
      <c r="C1069" s="307">
        <v>50312</v>
      </c>
      <c r="D1069" s="233">
        <v>32103.129999999997</v>
      </c>
      <c r="E1069" s="218">
        <f>C1069/A1069</f>
        <v>0.6508835933659345</v>
      </c>
      <c r="F1069" s="218">
        <f>D1069/B1069</f>
        <v>0.6810767176151485</v>
      </c>
      <c r="G1069" s="210"/>
      <c r="H1069" s="210"/>
    </row>
    <row r="1070" spans="1:8" s="166" customFormat="1" ht="12.75">
      <c r="A1070" s="219"/>
      <c r="B1070" s="220"/>
      <c r="C1070" s="308"/>
      <c r="D1070" s="308"/>
      <c r="E1070" s="309"/>
      <c r="F1070" s="221"/>
      <c r="G1070" s="222" t="s">
        <v>12</v>
      </c>
      <c r="H1070" s="222"/>
    </row>
    <row r="1071" spans="1:8" s="166" customFormat="1" ht="12.75">
      <c r="A1071" s="223" t="s">
        <v>109</v>
      </c>
      <c r="B1071" s="210"/>
      <c r="C1071" s="210"/>
      <c r="D1071" s="210" t="s">
        <v>12</v>
      </c>
      <c r="E1071" s="210"/>
      <c r="F1071" s="210"/>
      <c r="G1071" s="210"/>
      <c r="H1071" s="210"/>
    </row>
    <row r="1072" spans="1:8" s="166" customFormat="1" ht="15.75">
      <c r="A1072" s="267" t="s">
        <v>264</v>
      </c>
      <c r="B1072" s="268"/>
      <c r="C1072" s="268"/>
      <c r="D1072" s="268"/>
      <c r="E1072" s="269"/>
      <c r="F1072" s="210"/>
      <c r="G1072" s="210"/>
      <c r="H1072" s="210"/>
    </row>
    <row r="1073" spans="1:8" s="166" customFormat="1" ht="15.75">
      <c r="A1073" s="319" t="s">
        <v>250</v>
      </c>
      <c r="B1073" s="319"/>
      <c r="C1073" s="319"/>
      <c r="D1073" s="319"/>
      <c r="E1073" s="319"/>
      <c r="F1073" s="210"/>
      <c r="G1073" s="210"/>
      <c r="H1073" s="210"/>
    </row>
    <row r="1074" spans="1:8" s="166" customFormat="1" ht="31.5">
      <c r="A1074" s="270" t="s">
        <v>126</v>
      </c>
      <c r="B1074" s="270" t="s">
        <v>127</v>
      </c>
      <c r="C1074" s="270" t="s">
        <v>128</v>
      </c>
      <c r="D1074" s="271" t="s">
        <v>129</v>
      </c>
      <c r="E1074" s="272" t="s">
        <v>130</v>
      </c>
      <c r="F1074" s="210"/>
      <c r="G1074" s="210"/>
      <c r="H1074" s="210"/>
    </row>
    <row r="1075" spans="1:8" s="166" customFormat="1" ht="15.75">
      <c r="A1075" s="325" t="s">
        <v>251</v>
      </c>
      <c r="B1075" s="273" t="s">
        <v>252</v>
      </c>
      <c r="C1075" s="274"/>
      <c r="D1075" s="310">
        <v>14464</v>
      </c>
      <c r="E1075" s="310">
        <f>D1075*5000/100000</f>
        <v>723.2</v>
      </c>
      <c r="F1075" s="210"/>
      <c r="G1075" s="210"/>
      <c r="H1075" s="210"/>
    </row>
    <row r="1076" spans="1:8" s="166" customFormat="1" ht="15.75">
      <c r="A1076" s="325"/>
      <c r="B1076" s="273" t="s">
        <v>253</v>
      </c>
      <c r="C1076" s="274"/>
      <c r="D1076" s="310">
        <v>8445</v>
      </c>
      <c r="E1076" s="310">
        <f aca="true" t="shared" si="73" ref="E1076:E1086">D1076*5000/100000</f>
        <v>422.25</v>
      </c>
      <c r="F1076" s="210"/>
      <c r="G1076" s="210"/>
      <c r="H1076" s="210"/>
    </row>
    <row r="1077" spans="1:8" s="166" customFormat="1" ht="15.75">
      <c r="A1077" s="325"/>
      <c r="B1077" s="273" t="s">
        <v>254</v>
      </c>
      <c r="C1077" s="274"/>
      <c r="D1077" s="310">
        <v>0</v>
      </c>
      <c r="E1077" s="310">
        <f t="shared" si="73"/>
        <v>0</v>
      </c>
      <c r="F1077" s="210"/>
      <c r="G1077" s="210"/>
      <c r="H1077" s="210"/>
    </row>
    <row r="1078" spans="1:8" s="166" customFormat="1" ht="15.75">
      <c r="A1078" s="325"/>
      <c r="B1078" s="273" t="s">
        <v>255</v>
      </c>
      <c r="C1078" s="274"/>
      <c r="D1078" s="310">
        <v>54260</v>
      </c>
      <c r="E1078" s="310">
        <f t="shared" si="73"/>
        <v>2713</v>
      </c>
      <c r="F1078" s="210"/>
      <c r="G1078" s="210"/>
      <c r="H1078" s="210"/>
    </row>
    <row r="1079" spans="1:8" s="166" customFormat="1" ht="15.75">
      <c r="A1079" s="325"/>
      <c r="B1079" s="273" t="s">
        <v>256</v>
      </c>
      <c r="C1079" s="275"/>
      <c r="D1079" s="310">
        <v>0</v>
      </c>
      <c r="E1079" s="310">
        <f t="shared" si="73"/>
        <v>0</v>
      </c>
      <c r="F1079" s="210"/>
      <c r="G1079" s="210"/>
      <c r="H1079" s="210"/>
    </row>
    <row r="1080" spans="1:8" s="166" customFormat="1" ht="15.75">
      <c r="A1080" s="325"/>
      <c r="B1080" s="273" t="s">
        <v>257</v>
      </c>
      <c r="C1080" s="274"/>
      <c r="D1080" s="310">
        <v>0</v>
      </c>
      <c r="E1080" s="310">
        <f t="shared" si="73"/>
        <v>0</v>
      </c>
      <c r="F1080" s="210"/>
      <c r="G1080" s="210"/>
      <c r="H1080" s="210"/>
    </row>
    <row r="1081" spans="1:8" s="166" customFormat="1" ht="15.75">
      <c r="A1081" s="325"/>
      <c r="B1081" s="273" t="s">
        <v>258</v>
      </c>
      <c r="C1081" s="274" t="s">
        <v>261</v>
      </c>
      <c r="D1081" s="310">
        <v>14464</v>
      </c>
      <c r="E1081" s="310">
        <f t="shared" si="73"/>
        <v>723.2</v>
      </c>
      <c r="F1081" s="210"/>
      <c r="G1081" s="210"/>
      <c r="H1081" s="210"/>
    </row>
    <row r="1082" spans="1:8" s="166" customFormat="1" ht="15.75">
      <c r="A1082" s="325"/>
      <c r="B1082" s="323" t="s">
        <v>259</v>
      </c>
      <c r="C1082" s="274" t="s">
        <v>260</v>
      </c>
      <c r="D1082" s="310">
        <v>3175</v>
      </c>
      <c r="E1082" s="310">
        <f t="shared" si="73"/>
        <v>158.75</v>
      </c>
      <c r="F1082" s="210"/>
      <c r="G1082" s="210"/>
      <c r="H1082" s="210"/>
    </row>
    <row r="1083" spans="1:8" s="166" customFormat="1" ht="15.75">
      <c r="A1083" s="325"/>
      <c r="B1083" s="324"/>
      <c r="C1083" s="274" t="s">
        <v>261</v>
      </c>
      <c r="D1083" s="310">
        <v>8445</v>
      </c>
      <c r="E1083" s="310">
        <f t="shared" si="73"/>
        <v>422.25</v>
      </c>
      <c r="F1083" s="210"/>
      <c r="G1083" s="210"/>
      <c r="H1083" s="210"/>
    </row>
    <row r="1084" spans="1:8" s="166" customFormat="1" ht="15.75">
      <c r="A1084" s="325"/>
      <c r="B1084" s="323" t="s">
        <v>262</v>
      </c>
      <c r="C1084" s="274" t="s">
        <v>260</v>
      </c>
      <c r="D1084" s="310">
        <v>8104</v>
      </c>
      <c r="E1084" s="310">
        <f t="shared" si="73"/>
        <v>405.2</v>
      </c>
      <c r="F1084" s="210"/>
      <c r="G1084" s="210"/>
      <c r="H1084" s="210"/>
    </row>
    <row r="1085" spans="1:8" s="166" customFormat="1" ht="15.75">
      <c r="A1085" s="325"/>
      <c r="B1085" s="324"/>
      <c r="C1085" s="274" t="s">
        <v>261</v>
      </c>
      <c r="D1085" s="310">
        <v>0</v>
      </c>
      <c r="E1085" s="310">
        <f t="shared" si="73"/>
        <v>0</v>
      </c>
      <c r="F1085" s="210"/>
      <c r="G1085" s="210"/>
      <c r="H1085" s="210"/>
    </row>
    <row r="1086" spans="1:8" s="166" customFormat="1" ht="15.75">
      <c r="A1086" s="325"/>
      <c r="B1086" s="277" t="s">
        <v>263</v>
      </c>
      <c r="C1086" s="274" t="s">
        <v>261</v>
      </c>
      <c r="D1086" s="310">
        <v>8030</v>
      </c>
      <c r="E1086" s="310">
        <f t="shared" si="73"/>
        <v>401.5</v>
      </c>
      <c r="F1086" s="210"/>
      <c r="G1086" s="210"/>
      <c r="H1086" s="210"/>
    </row>
    <row r="1087" spans="1:8" s="166" customFormat="1" ht="15.75">
      <c r="A1087" s="325"/>
      <c r="B1087" s="276" t="s">
        <v>10</v>
      </c>
      <c r="C1087" s="273"/>
      <c r="D1087" s="311">
        <f>SUM(D1075:D1086)</f>
        <v>119387</v>
      </c>
      <c r="E1087" s="311">
        <f>SUM(E1075:E1086)</f>
        <v>5969.349999999999</v>
      </c>
      <c r="F1087" s="210"/>
      <c r="G1087" s="210"/>
      <c r="H1087" s="210"/>
    </row>
    <row r="1088" spans="1:8" s="166" customFormat="1" ht="12.75">
      <c r="A1088" s="223"/>
      <c r="B1088" s="210"/>
      <c r="C1088" s="210"/>
      <c r="D1088" s="210"/>
      <c r="E1088" s="210"/>
      <c r="F1088" s="210"/>
      <c r="G1088" s="210"/>
      <c r="H1088" s="210"/>
    </row>
    <row r="1089" spans="1:8" s="166" customFormat="1" ht="12.75">
      <c r="A1089" s="209" t="s">
        <v>265</v>
      </c>
      <c r="B1089" s="210"/>
      <c r="C1089" s="210"/>
      <c r="D1089" s="210"/>
      <c r="E1089" s="210"/>
      <c r="F1089" s="210"/>
      <c r="G1089" s="210"/>
      <c r="H1089" s="210"/>
    </row>
    <row r="1090" spans="1:8" s="166" customFormat="1" ht="12.75">
      <c r="A1090" s="317" t="s">
        <v>100</v>
      </c>
      <c r="B1090" s="313" t="s">
        <v>101</v>
      </c>
      <c r="C1090" s="314"/>
      <c r="D1090" s="315" t="s">
        <v>102</v>
      </c>
      <c r="E1090" s="315"/>
      <c r="F1090" s="315" t="s">
        <v>103</v>
      </c>
      <c r="G1090" s="315"/>
      <c r="H1090" s="252"/>
    </row>
    <row r="1091" spans="1:8" s="166" customFormat="1" ht="12.75">
      <c r="A1091" s="318"/>
      <c r="B1091" s="261" t="s">
        <v>104</v>
      </c>
      <c r="C1091" s="262" t="s">
        <v>105</v>
      </c>
      <c r="D1091" s="263" t="s">
        <v>104</v>
      </c>
      <c r="E1091" s="263" t="s">
        <v>105</v>
      </c>
      <c r="F1091" s="263" t="s">
        <v>104</v>
      </c>
      <c r="G1091" s="263" t="s">
        <v>105</v>
      </c>
      <c r="H1091" s="252"/>
    </row>
    <row r="1092" spans="1:8" s="166" customFormat="1" ht="12.75">
      <c r="A1092" s="224" t="s">
        <v>111</v>
      </c>
      <c r="B1092" s="312">
        <v>88448</v>
      </c>
      <c r="C1092" s="233">
        <f>B1092*5000/100000</f>
        <v>4422.4</v>
      </c>
      <c r="D1092" s="225">
        <v>88448</v>
      </c>
      <c r="E1092" s="226">
        <v>4422.4</v>
      </c>
      <c r="F1092" s="214">
        <f>(B1092-D1092)/100</f>
        <v>0</v>
      </c>
      <c r="G1092" s="214">
        <f>(C1092-E1092)/100</f>
        <v>0</v>
      </c>
      <c r="H1092" s="253"/>
    </row>
    <row r="1093" spans="1:8" s="166" customFormat="1" ht="12.75">
      <c r="A1093" s="224" t="s">
        <v>197</v>
      </c>
      <c r="B1093" s="312">
        <v>30939</v>
      </c>
      <c r="C1093" s="233">
        <f>B1093*5000/100000</f>
        <v>1546.95</v>
      </c>
      <c r="D1093" s="225">
        <v>30939</v>
      </c>
      <c r="E1093" s="226">
        <v>1546.95</v>
      </c>
      <c r="F1093" s="214">
        <f>(B1093-D1093)/100</f>
        <v>0</v>
      </c>
      <c r="G1093" s="214">
        <f>(C1093-E1093)/100</f>
        <v>0</v>
      </c>
      <c r="H1093" s="253"/>
    </row>
    <row r="1094" spans="1:8" s="166" customFormat="1" ht="12.75">
      <c r="A1094" s="215"/>
      <c r="B1094" s="210"/>
      <c r="C1094" s="210"/>
      <c r="D1094" s="210"/>
      <c r="E1094" s="210"/>
      <c r="F1094" s="210"/>
      <c r="G1094" s="210"/>
      <c r="H1094" s="210"/>
    </row>
    <row r="1095" spans="1:8" s="166" customFormat="1" ht="12.75">
      <c r="A1095" s="209" t="s">
        <v>266</v>
      </c>
      <c r="B1095" s="210"/>
      <c r="C1095" s="210"/>
      <c r="D1095" s="210"/>
      <c r="E1095" s="210"/>
      <c r="F1095" s="210"/>
      <c r="G1095" s="210"/>
      <c r="H1095" s="210"/>
    </row>
    <row r="1096" spans="1:8" s="166" customFormat="1" ht="12.75" customHeight="1">
      <c r="A1096" s="320" t="s">
        <v>249</v>
      </c>
      <c r="B1096" s="320"/>
      <c r="C1096" s="320" t="s">
        <v>151</v>
      </c>
      <c r="D1096" s="320"/>
      <c r="E1096" s="321" t="s">
        <v>106</v>
      </c>
      <c r="F1096" s="322"/>
      <c r="G1096" s="210"/>
      <c r="H1096" s="210"/>
    </row>
    <row r="1097" spans="1:8" s="166" customFormat="1" ht="12.75">
      <c r="A1097" s="260" t="s">
        <v>104</v>
      </c>
      <c r="B1097" s="260" t="s">
        <v>107</v>
      </c>
      <c r="C1097" s="260" t="s">
        <v>104</v>
      </c>
      <c r="D1097" s="260" t="s">
        <v>107</v>
      </c>
      <c r="E1097" s="260" t="s">
        <v>104</v>
      </c>
      <c r="F1097" s="260" t="s">
        <v>108</v>
      </c>
      <c r="G1097" s="210"/>
      <c r="H1097" s="210"/>
    </row>
    <row r="1098" spans="1:8" s="166" customFormat="1" ht="12.75">
      <c r="A1098" s="216">
        <v>1</v>
      </c>
      <c r="B1098" s="216">
        <v>2</v>
      </c>
      <c r="C1098" s="216">
        <v>3</v>
      </c>
      <c r="D1098" s="216">
        <v>4</v>
      </c>
      <c r="E1098" s="216">
        <v>5</v>
      </c>
      <c r="F1098" s="216">
        <v>6</v>
      </c>
      <c r="G1098" s="217"/>
      <c r="H1098" s="217"/>
    </row>
    <row r="1099" spans="1:8" s="117" customFormat="1" ht="12.75">
      <c r="A1099" s="312">
        <v>88448</v>
      </c>
      <c r="B1099" s="233">
        <v>4422.4</v>
      </c>
      <c r="C1099" s="312">
        <v>88448</v>
      </c>
      <c r="D1099" s="233">
        <v>4422.4</v>
      </c>
      <c r="E1099" s="118">
        <f>C1099/A1099</f>
        <v>1</v>
      </c>
      <c r="F1099" s="118">
        <f>D1099/B1099</f>
        <v>1</v>
      </c>
      <c r="G1099" s="228" t="s">
        <v>12</v>
      </c>
      <c r="H1099" s="228"/>
    </row>
    <row r="1100" spans="1:8" s="117" customFormat="1" ht="12.75">
      <c r="A1100" s="312">
        <v>30939</v>
      </c>
      <c r="B1100" s="233">
        <v>1546.95</v>
      </c>
      <c r="C1100" s="227">
        <v>30939</v>
      </c>
      <c r="D1100" s="227">
        <v>1546.95</v>
      </c>
      <c r="E1100" s="256">
        <v>1</v>
      </c>
      <c r="F1100" s="256">
        <v>1</v>
      </c>
      <c r="G1100" s="229"/>
      <c r="H1100" s="229"/>
    </row>
  </sheetData>
  <sheetProtection/>
  <mergeCells count="40">
    <mergeCell ref="A73:H73"/>
    <mergeCell ref="A13:B13"/>
    <mergeCell ref="A21:D21"/>
    <mergeCell ref="A26:D26"/>
    <mergeCell ref="A27:D27"/>
    <mergeCell ref="A34:C34"/>
    <mergeCell ref="A35:G35"/>
    <mergeCell ref="A1:H1"/>
    <mergeCell ref="A2:H2"/>
    <mergeCell ref="A3:H3"/>
    <mergeCell ref="A5:H5"/>
    <mergeCell ref="A7:H7"/>
    <mergeCell ref="A9:H9"/>
    <mergeCell ref="A112:H112"/>
    <mergeCell ref="A151:G151"/>
    <mergeCell ref="A189:F189"/>
    <mergeCell ref="A228:G228"/>
    <mergeCell ref="A266:F266"/>
    <mergeCell ref="D1090:E1090"/>
    <mergeCell ref="F1090:G1090"/>
    <mergeCell ref="A1028:B1028"/>
    <mergeCell ref="A1029:G1029"/>
    <mergeCell ref="A1051:E1051"/>
    <mergeCell ref="A1096:B1096"/>
    <mergeCell ref="C1096:D1096"/>
    <mergeCell ref="E1096:F1096"/>
    <mergeCell ref="A1066:B1066"/>
    <mergeCell ref="C1066:D1066"/>
    <mergeCell ref="E1066:F1066"/>
    <mergeCell ref="A1090:A1091"/>
    <mergeCell ref="B1084:B1085"/>
    <mergeCell ref="A1075:A1087"/>
    <mergeCell ref="B1082:B1083"/>
    <mergeCell ref="B1090:C1090"/>
    <mergeCell ref="B1061:C1061"/>
    <mergeCell ref="D1061:E1061"/>
    <mergeCell ref="F1061:G1061"/>
    <mergeCell ref="A1053:A1057"/>
    <mergeCell ref="A1061:A1062"/>
    <mergeCell ref="A1073:E1073"/>
  </mergeCells>
  <printOptions horizontalCentered="1"/>
  <pageMargins left="0.236220472440945" right="0" top="0" bottom="0" header="0.511811023622047" footer="0.511811023622047"/>
  <pageSetup horizontalDpi="600" verticalDpi="600" orientation="portrait" paperSize="9" scale="67" r:id="rId4"/>
  <rowBreaks count="14" manualBreakCount="14">
    <brk id="72" max="7" man="1"/>
    <brk id="148" max="7" man="1"/>
    <brk id="225" max="7" man="1"/>
    <brk id="302" max="7" man="1"/>
    <brk id="350" max="7" man="1"/>
    <brk id="429" max="7" man="1"/>
    <brk id="479" max="7" man="1"/>
    <brk id="562" max="7" man="1"/>
    <brk id="644" max="7" man="1"/>
    <brk id="731" max="7" man="1"/>
    <brk id="812" max="7" man="1"/>
    <brk id="892" max="7" man="1"/>
    <brk id="971" max="7" man="1"/>
    <brk id="1028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2019-05-13T06:41:16Z</cp:lastPrinted>
  <dcterms:created xsi:type="dcterms:W3CDTF">2013-03-29T17:24:29Z</dcterms:created>
  <dcterms:modified xsi:type="dcterms:W3CDTF">2020-06-15T06:57:41Z</dcterms:modified>
  <cp:category/>
  <cp:version/>
  <cp:contentType/>
  <cp:contentStatus/>
</cp:coreProperties>
</file>